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hidePivotFieldList="1" defaultThemeVersion="166925"/>
  <mc:AlternateContent xmlns:mc="http://schemas.openxmlformats.org/markup-compatibility/2006">
    <mc:Choice Requires="x15">
      <x15ac:absPath xmlns:x15ac="http://schemas.microsoft.com/office/spreadsheetml/2010/11/ac" url="https://fscjamaicaoutlook-my.sharepoint.com/personal/campbellwd_fscjamaica_org/Documents/JamFirm Project Version 2/Weekly Classic Repo Assets and Liabilities for Testing/"/>
    </mc:Choice>
  </mc:AlternateContent>
  <xr:revisionPtr revIDLastSave="0" documentId="14_{CF14B4E1-1F69-411A-BE41-2DAF869FAA4E}" xr6:coauthVersionLast="47" xr6:coauthVersionMax="47" xr10:uidLastSave="{00000000-0000-0000-0000-000000000000}"/>
  <bookViews>
    <workbookView xWindow="28680" yWindow="-120" windowWidth="29040" windowHeight="15720" activeTab="2" xr2:uid="{00000000-000D-0000-FFFF-FFFF00000000}"/>
  </bookViews>
  <sheets>
    <sheet name="Key Notes for Each Template " sheetId="1" r:id="rId1"/>
    <sheet name="Classic Repo by Investor Type" sheetId="2" r:id="rId2"/>
    <sheet name="Assets and Repo Liabilities " sheetId="12" r:id="rId3"/>
    <sheet name="Unencumbered Assets " sheetId="3" r:id="rId4"/>
    <sheet name="Dealer's Notes  " sheetId="13" r:id="rId5"/>
    <sheet name="Unemcumbered Summary Page" sheetId="4" state="hidden" r:id="rId6"/>
    <sheet name="Classic Repo A &amp; L Summary" sheetId="5" state="hidden" r:id="rId7"/>
  </sheets>
  <definedNames>
    <definedName name="__CUM16" localSheetId="2">#REF!</definedName>
    <definedName name="__CUM16">#REF!</definedName>
    <definedName name="__CUQ5" localSheetId="2">#REF!</definedName>
    <definedName name="__CUQ5">#REF!</definedName>
    <definedName name="_CUM16" localSheetId="2">#REF!</definedName>
    <definedName name="_CUM16">#REF!</definedName>
    <definedName name="_CUQ5" localSheetId="2">#REF!</definedName>
    <definedName name="_CUQ5">#REF!</definedName>
    <definedName name="BSQ5_DECLARATION" localSheetId="2">#REF!</definedName>
    <definedName name="BSQ5_DECLARATION">#REF!</definedName>
    <definedName name="BSQ5_SA" localSheetId="2">#REF!</definedName>
    <definedName name="BSQ5_SA">#REF!</definedName>
    <definedName name="BSQ5_SB" localSheetId="2">#REF!</definedName>
    <definedName name="BSQ5_SB">#REF!</definedName>
    <definedName name="BSQ5_SUMMARY" localSheetId="2">#REF!</definedName>
    <definedName name="BSQ5_SUMMARY">#REF!</definedName>
    <definedName name="CBM10_DECLARATION" localSheetId="2">#REF!</definedName>
    <definedName name="CBM10_DECLARATION">#REF!</definedName>
    <definedName name="CBM10_DEPOSITS" localSheetId="2">#REF!</definedName>
    <definedName name="CBM10_DEPOSITS">#REF!</definedName>
    <definedName name="CBM10_LOANS" localSheetId="2">#REF!</definedName>
    <definedName name="CBM10_LOANS">#REF!</definedName>
    <definedName name="CBM16_DECLARATION" localSheetId="2">#REF!</definedName>
    <definedName name="CBM16_DECLARATION">#REF!</definedName>
    <definedName name="CBM16_SEC_A" localSheetId="2">#REF!</definedName>
    <definedName name="CBM16_SEC_A">#REF!</definedName>
    <definedName name="CBM16_SEC_B" localSheetId="2">#REF!</definedName>
    <definedName name="CBM16_SEC_B">#REF!</definedName>
    <definedName name="CBM16_SEC_C" localSheetId="2">#REF!</definedName>
    <definedName name="CBM16_SEC_C">#REF!</definedName>
    <definedName name="CBM9_DECLARATION" localSheetId="2">#REF!</definedName>
    <definedName name="CBM9_DECLARATION">#REF!</definedName>
    <definedName name="CBM9_DEPOSITS" localSheetId="2">#REF!</definedName>
    <definedName name="CBM9_DEPOSITS">#REF!</definedName>
    <definedName name="CBM9_LOANS" localSheetId="2">#REF!</definedName>
    <definedName name="CBM9_LOANS">#REF!</definedName>
    <definedName name="CUAQ5" localSheetId="2">#REF!</definedName>
    <definedName name="CUAQ5">#REF!</definedName>
    <definedName name="_xlnm.Print_Area" localSheetId="2">'Assets and Repo Liabilities '!$A$39:$AD$129</definedName>
    <definedName name="_xlnm.Print_Titles" localSheetId="2">'Assets and Repo Liabilities '!$44:$47</definedName>
    <definedName name="Z_1500B3A3_7021_42C3_976A_662A7829E5F6_.wvu.Cols" localSheetId="3" hidden="1">'Unencumbered Assets '!$X:$AA</definedName>
    <definedName name="Z_D3BDA7AB_9A7F_4FF6_A7EE_9F9657FE8F4F_.wvu.Cols" localSheetId="3" hidden="1">'Unencumbered Assets '!$X:$AA</definedName>
  </definedNames>
  <calcPr calcId="191029"/>
  <customWorkbookViews>
    <customWorkbookView name="Bailey, Carol E. - Personal View" guid="{1500B3A3-7021-42C3-976A-662A7829E5F6}" mergeInterval="0" personalView="1" maximized="1" xWindow="1358" yWindow="-8" windowWidth="1936" windowHeight="1056" activeSheetId="14"/>
    <customWorkbookView name="Campbell, Trudi-Ann M. - Personal View" guid="{D3BDA7AB-9A7F-4FF6-A7EE-9F9657FE8F4F}" mergeInterval="0" personalView="1" maximized="1" yWindow="-8" windowWidth="1382" windowHeight="744" activeSheetId="11"/>
  </customWorkbookViews>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1" i="2" l="1"/>
  <c r="E22" i="2"/>
  <c r="E23" i="2"/>
  <c r="E24" i="2"/>
  <c r="E25" i="2"/>
  <c r="E26" i="2"/>
  <c r="E27" i="2"/>
  <c r="E28" i="2"/>
  <c r="E29" i="2"/>
  <c r="E33" i="2"/>
  <c r="E34" i="2"/>
  <c r="E35" i="2"/>
  <c r="E36" i="2"/>
  <c r="E37" i="2"/>
  <c r="E38" i="2"/>
  <c r="E39" i="2"/>
  <c r="E40" i="2"/>
  <c r="E41" i="2"/>
  <c r="N129" i="3" l="1"/>
  <c r="B24" i="3"/>
  <c r="J24" i="3" s="1"/>
  <c r="B23" i="3"/>
  <c r="I23" i="3" s="1"/>
  <c r="B22" i="3"/>
  <c r="J22" i="3" s="1"/>
  <c r="L17" i="3"/>
  <c r="D17" i="3"/>
  <c r="AC160" i="12"/>
  <c r="AB160" i="12"/>
  <c r="AA160" i="12"/>
  <c r="T160" i="12"/>
  <c r="S160" i="12"/>
  <c r="AC159" i="12"/>
  <c r="AB159" i="12"/>
  <c r="AA159" i="12"/>
  <c r="T159" i="12"/>
  <c r="S159" i="12"/>
  <c r="AC158" i="12"/>
  <c r="AB158" i="12"/>
  <c r="AE158" i="12" s="1"/>
  <c r="AA158" i="12"/>
  <c r="T158" i="12"/>
  <c r="S158" i="12"/>
  <c r="AC157" i="12"/>
  <c r="AB157" i="12"/>
  <c r="AA157" i="12"/>
  <c r="T157" i="12"/>
  <c r="C25" i="12" s="1"/>
  <c r="S157" i="12"/>
  <c r="AC156" i="12"/>
  <c r="AB156" i="12"/>
  <c r="AE156" i="12" s="1"/>
  <c r="AA156" i="12"/>
  <c r="T156" i="12"/>
  <c r="S156" i="12"/>
  <c r="AC155" i="12"/>
  <c r="AB155" i="12"/>
  <c r="AA155" i="12"/>
  <c r="T155" i="12"/>
  <c r="E34" i="12" s="1"/>
  <c r="S155" i="12"/>
  <c r="AC154" i="12"/>
  <c r="AB154" i="12"/>
  <c r="AA154" i="12"/>
  <c r="AD154" i="12" s="1"/>
  <c r="T154" i="12"/>
  <c r="S154" i="12"/>
  <c r="AC153" i="12"/>
  <c r="AB153" i="12"/>
  <c r="AA153" i="12"/>
  <c r="T153" i="12"/>
  <c r="S153" i="12"/>
  <c r="AC152" i="12"/>
  <c r="AB152" i="12"/>
  <c r="AA152" i="12"/>
  <c r="T152" i="12"/>
  <c r="S152" i="12"/>
  <c r="AC151" i="12"/>
  <c r="AB151" i="12"/>
  <c r="AA151" i="12"/>
  <c r="T151" i="12"/>
  <c r="S151" i="12"/>
  <c r="AC150" i="12"/>
  <c r="AB150" i="12"/>
  <c r="AE150" i="12" s="1"/>
  <c r="AA150" i="12"/>
  <c r="T150" i="12"/>
  <c r="S150" i="12"/>
  <c r="AC149" i="12"/>
  <c r="AB149" i="12"/>
  <c r="AE149" i="12" s="1"/>
  <c r="AA149" i="12"/>
  <c r="T149" i="12"/>
  <c r="S149" i="12"/>
  <c r="AC148" i="12"/>
  <c r="AB148" i="12"/>
  <c r="AE148" i="12" s="1"/>
  <c r="AA148" i="12"/>
  <c r="T148" i="12"/>
  <c r="S148" i="12"/>
  <c r="AC147" i="12"/>
  <c r="AB147" i="12"/>
  <c r="AE147" i="12" s="1"/>
  <c r="AA147" i="12"/>
  <c r="AD147" i="12" s="1"/>
  <c r="T147" i="12"/>
  <c r="S147" i="12"/>
  <c r="AC146" i="12"/>
  <c r="AB146" i="12"/>
  <c r="AA146" i="12"/>
  <c r="T146" i="12"/>
  <c r="S146" i="12"/>
  <c r="AC145" i="12"/>
  <c r="AB145" i="12"/>
  <c r="AA145" i="12"/>
  <c r="T145" i="12"/>
  <c r="S145" i="12"/>
  <c r="AC144" i="12"/>
  <c r="AB144" i="12"/>
  <c r="AA144" i="12"/>
  <c r="T144" i="12"/>
  <c r="S144" i="12"/>
  <c r="AC143" i="12"/>
  <c r="AB143" i="12"/>
  <c r="AA143" i="12"/>
  <c r="T143" i="12"/>
  <c r="S143" i="12"/>
  <c r="AC142" i="12"/>
  <c r="AB142" i="12"/>
  <c r="AE142" i="12" s="1"/>
  <c r="AA142" i="12"/>
  <c r="T142" i="12"/>
  <c r="S142" i="12"/>
  <c r="AC141" i="12"/>
  <c r="AB141" i="12"/>
  <c r="AE141" i="12" s="1"/>
  <c r="AA141" i="12"/>
  <c r="T141" i="12"/>
  <c r="S141" i="12"/>
  <c r="AC140" i="12"/>
  <c r="AB140" i="12"/>
  <c r="AE140" i="12" s="1"/>
  <c r="AA140" i="12"/>
  <c r="T140" i="12"/>
  <c r="S140" i="12"/>
  <c r="AC139" i="12"/>
  <c r="AB139" i="12"/>
  <c r="AE139" i="12" s="1"/>
  <c r="AA139" i="12"/>
  <c r="AD139" i="12" s="1"/>
  <c r="T139" i="12"/>
  <c r="S139" i="12"/>
  <c r="AC138" i="12"/>
  <c r="AB138" i="12"/>
  <c r="AA138" i="12"/>
  <c r="T138" i="12"/>
  <c r="S138" i="12"/>
  <c r="AC137" i="12"/>
  <c r="AB137" i="12"/>
  <c r="AA137" i="12"/>
  <c r="T137" i="12"/>
  <c r="S137" i="12"/>
  <c r="AC136" i="12"/>
  <c r="AB136" i="12"/>
  <c r="AA136" i="12"/>
  <c r="T136" i="12"/>
  <c r="S136" i="12"/>
  <c r="AC135" i="12"/>
  <c r="AB135" i="12"/>
  <c r="AA135" i="12"/>
  <c r="T135" i="12"/>
  <c r="S135" i="12"/>
  <c r="AC134" i="12"/>
  <c r="AB134" i="12"/>
  <c r="AA134" i="12"/>
  <c r="T134" i="12"/>
  <c r="S134" i="12"/>
  <c r="AC133" i="12"/>
  <c r="AB133" i="12"/>
  <c r="AA133" i="12"/>
  <c r="T133" i="12"/>
  <c r="S133" i="12"/>
  <c r="AC132" i="12"/>
  <c r="AB132" i="12"/>
  <c r="AA132" i="12"/>
  <c r="T132" i="12"/>
  <c r="S132" i="12"/>
  <c r="AC131" i="12"/>
  <c r="AB131" i="12"/>
  <c r="AA131" i="12"/>
  <c r="T131" i="12"/>
  <c r="S131" i="12"/>
  <c r="AC130" i="12"/>
  <c r="AB130" i="12"/>
  <c r="AA130" i="12"/>
  <c r="T130" i="12"/>
  <c r="S130" i="12"/>
  <c r="AC129" i="12"/>
  <c r="AB129" i="12"/>
  <c r="AA129" i="12"/>
  <c r="T129" i="12"/>
  <c r="S129" i="12"/>
  <c r="AC128" i="12"/>
  <c r="AB128" i="12"/>
  <c r="AA128" i="12"/>
  <c r="T128" i="12"/>
  <c r="S128" i="12"/>
  <c r="AC127" i="12"/>
  <c r="AB127" i="12"/>
  <c r="AA127" i="12"/>
  <c r="T127" i="12"/>
  <c r="C22" i="12" s="1"/>
  <c r="S127" i="12"/>
  <c r="AC126" i="12"/>
  <c r="AB126" i="12"/>
  <c r="AE126" i="12" s="1"/>
  <c r="AA126" i="12"/>
  <c r="T126" i="12"/>
  <c r="S126" i="12"/>
  <c r="AC125" i="12"/>
  <c r="AB125" i="12"/>
  <c r="AA125" i="12"/>
  <c r="T125" i="12"/>
  <c r="S125" i="12"/>
  <c r="AC124" i="12"/>
  <c r="AB124" i="12"/>
  <c r="AA124" i="12"/>
  <c r="T124" i="12"/>
  <c r="S124" i="12"/>
  <c r="AC123" i="12"/>
  <c r="AB123" i="12"/>
  <c r="AE123" i="12" s="1"/>
  <c r="AA123" i="12"/>
  <c r="AD123" i="12" s="1"/>
  <c r="T123" i="12"/>
  <c r="S123" i="12"/>
  <c r="AC122" i="12"/>
  <c r="AB122" i="12"/>
  <c r="AA122" i="12"/>
  <c r="T122" i="12"/>
  <c r="S122" i="12"/>
  <c r="AC121" i="12"/>
  <c r="AB121" i="12"/>
  <c r="AA121" i="12"/>
  <c r="T121" i="12"/>
  <c r="S121" i="12"/>
  <c r="AC120" i="12"/>
  <c r="AB120" i="12"/>
  <c r="AA120" i="12"/>
  <c r="T120" i="12"/>
  <c r="S120" i="12"/>
  <c r="AC119" i="12"/>
  <c r="AB119" i="12"/>
  <c r="AA119" i="12"/>
  <c r="T119" i="12"/>
  <c r="S119" i="12"/>
  <c r="AC118" i="12"/>
  <c r="AB118" i="12"/>
  <c r="AE118" i="12" s="1"/>
  <c r="AA118" i="12"/>
  <c r="T118" i="12"/>
  <c r="S118" i="12"/>
  <c r="AC117" i="12"/>
  <c r="AB117" i="12"/>
  <c r="AE117" i="12" s="1"/>
  <c r="AA117" i="12"/>
  <c r="T117" i="12"/>
  <c r="S117" i="12"/>
  <c r="AC116" i="12"/>
  <c r="AB116" i="12"/>
  <c r="AE116" i="12" s="1"/>
  <c r="AA116" i="12"/>
  <c r="T116" i="12"/>
  <c r="S116" i="12"/>
  <c r="AC115" i="12"/>
  <c r="AB115" i="12"/>
  <c r="AE115" i="12" s="1"/>
  <c r="AA115" i="12"/>
  <c r="AD115" i="12" s="1"/>
  <c r="T115" i="12"/>
  <c r="S115" i="12"/>
  <c r="AC114" i="12"/>
  <c r="AB114" i="12"/>
  <c r="AA114" i="12"/>
  <c r="T114" i="12"/>
  <c r="S114" i="12"/>
  <c r="AC113" i="12"/>
  <c r="AB113" i="12"/>
  <c r="AA113" i="12"/>
  <c r="T113" i="12"/>
  <c r="S113" i="12"/>
  <c r="AC112" i="12"/>
  <c r="AB112" i="12"/>
  <c r="AA112" i="12"/>
  <c r="T112" i="12"/>
  <c r="S112" i="12"/>
  <c r="AC111" i="12"/>
  <c r="AB111" i="12"/>
  <c r="AA111" i="12"/>
  <c r="T111" i="12"/>
  <c r="S111" i="12"/>
  <c r="AC110" i="12"/>
  <c r="AB110" i="12"/>
  <c r="AE110" i="12" s="1"/>
  <c r="AA110" i="12"/>
  <c r="T110" i="12"/>
  <c r="S110" i="12"/>
  <c r="AC109" i="12"/>
  <c r="AB109" i="12"/>
  <c r="AA109" i="12"/>
  <c r="T109" i="12"/>
  <c r="S109" i="12"/>
  <c r="AC108" i="12"/>
  <c r="AB108" i="12"/>
  <c r="AE108" i="12" s="1"/>
  <c r="AA108" i="12"/>
  <c r="AD108" i="12" s="1"/>
  <c r="T108" i="12"/>
  <c r="S108" i="12"/>
  <c r="AC107" i="12"/>
  <c r="AB107" i="12"/>
  <c r="AA107" i="12"/>
  <c r="T107" i="12"/>
  <c r="S107" i="12"/>
  <c r="AC106" i="12"/>
  <c r="AB106" i="12"/>
  <c r="AA106" i="12"/>
  <c r="T106" i="12"/>
  <c r="S106" i="12"/>
  <c r="AC105" i="12"/>
  <c r="AB105" i="12"/>
  <c r="AA105" i="12"/>
  <c r="T105" i="12"/>
  <c r="S105" i="12"/>
  <c r="AC104" i="12"/>
  <c r="AB104" i="12"/>
  <c r="AA104" i="12"/>
  <c r="T104" i="12"/>
  <c r="S104" i="12"/>
  <c r="AC103" i="12"/>
  <c r="AB103" i="12"/>
  <c r="AA103" i="12"/>
  <c r="T103" i="12"/>
  <c r="S103" i="12"/>
  <c r="AC102" i="12"/>
  <c r="AB102" i="12"/>
  <c r="AA102" i="12"/>
  <c r="T102" i="12"/>
  <c r="S102" i="12"/>
  <c r="AC101" i="12"/>
  <c r="AB101" i="12"/>
  <c r="AA101" i="12"/>
  <c r="T101" i="12"/>
  <c r="S101" i="12"/>
  <c r="AC100" i="12"/>
  <c r="AB100" i="12"/>
  <c r="AE100" i="12" s="1"/>
  <c r="AA100" i="12"/>
  <c r="T100" i="12"/>
  <c r="S100" i="12"/>
  <c r="AC99" i="12"/>
  <c r="AB99" i="12"/>
  <c r="AE99" i="12" s="1"/>
  <c r="AA99" i="12"/>
  <c r="AD99" i="12" s="1"/>
  <c r="T99" i="12"/>
  <c r="S99" i="12"/>
  <c r="AC98" i="12"/>
  <c r="AB98" i="12"/>
  <c r="AA98" i="12"/>
  <c r="T98" i="12"/>
  <c r="S98" i="12"/>
  <c r="AC97" i="12"/>
  <c r="AB97" i="12"/>
  <c r="AA97" i="12"/>
  <c r="AD97" i="12" s="1"/>
  <c r="T97" i="12"/>
  <c r="S97" i="12"/>
  <c r="AC96" i="12"/>
  <c r="AB96" i="12"/>
  <c r="AA96" i="12"/>
  <c r="T96" i="12"/>
  <c r="C34" i="12" s="1"/>
  <c r="S96" i="12"/>
  <c r="AC95" i="12"/>
  <c r="AB95" i="12"/>
  <c r="AA95" i="12"/>
  <c r="T95" i="12"/>
  <c r="S95" i="12"/>
  <c r="AC94" i="12"/>
  <c r="AB94" i="12"/>
  <c r="AA94" i="12"/>
  <c r="T94" i="12"/>
  <c r="S94" i="12"/>
  <c r="AC93" i="12"/>
  <c r="AB93" i="12"/>
  <c r="AA93" i="12"/>
  <c r="AD93" i="12" s="1"/>
  <c r="T93" i="12"/>
  <c r="S93" i="12"/>
  <c r="AC92" i="12"/>
  <c r="AB92" i="12"/>
  <c r="AA92" i="12"/>
  <c r="T92" i="12"/>
  <c r="S92" i="12"/>
  <c r="AC91" i="12"/>
  <c r="AB91" i="12"/>
  <c r="AE91" i="12" s="1"/>
  <c r="AA91" i="12"/>
  <c r="T91" i="12"/>
  <c r="S91" i="12"/>
  <c r="AC90" i="12"/>
  <c r="AB90" i="12"/>
  <c r="AA90" i="12"/>
  <c r="T90" i="12"/>
  <c r="S90" i="12"/>
  <c r="AC89" i="12"/>
  <c r="AB89" i="12"/>
  <c r="AA89" i="12"/>
  <c r="AD89" i="12" s="1"/>
  <c r="T89" i="12"/>
  <c r="S89" i="12"/>
  <c r="AC88" i="12"/>
  <c r="AB88" i="12"/>
  <c r="AA88" i="12"/>
  <c r="T88" i="12"/>
  <c r="S88" i="12"/>
  <c r="AC87" i="12"/>
  <c r="AB87" i="12"/>
  <c r="AA87" i="12"/>
  <c r="T87" i="12"/>
  <c r="S87" i="12"/>
  <c r="AC86" i="12"/>
  <c r="AB86" i="12"/>
  <c r="AA86" i="12"/>
  <c r="T86" i="12"/>
  <c r="S86" i="12"/>
  <c r="AC85" i="12"/>
  <c r="AB85" i="12"/>
  <c r="AA85" i="12"/>
  <c r="AD85" i="12" s="1"/>
  <c r="T85" i="12"/>
  <c r="S85" i="12"/>
  <c r="AC84" i="12"/>
  <c r="AB84" i="12"/>
  <c r="AA84" i="12"/>
  <c r="T84" i="12"/>
  <c r="S84" i="12"/>
  <c r="AC83" i="12"/>
  <c r="AB83" i="12"/>
  <c r="AA83" i="12"/>
  <c r="T83" i="12"/>
  <c r="S83" i="12"/>
  <c r="AC82" i="12"/>
  <c r="AB82" i="12"/>
  <c r="AA82" i="12"/>
  <c r="T82" i="12"/>
  <c r="S82" i="12"/>
  <c r="AC81" i="12"/>
  <c r="AB81" i="12"/>
  <c r="AA81" i="12"/>
  <c r="T81" i="12"/>
  <c r="S81" i="12"/>
  <c r="AC80" i="12"/>
  <c r="AB80" i="12"/>
  <c r="AA80" i="12"/>
  <c r="T80" i="12"/>
  <c r="S80" i="12"/>
  <c r="AC79" i="12"/>
  <c r="AB79" i="12"/>
  <c r="AA79" i="12"/>
  <c r="T79" i="12"/>
  <c r="S79" i="12"/>
  <c r="AC78" i="12"/>
  <c r="AB78" i="12"/>
  <c r="AA78" i="12"/>
  <c r="T78" i="12"/>
  <c r="S78" i="12"/>
  <c r="AC77" i="12"/>
  <c r="AB77" i="12"/>
  <c r="AA77" i="12"/>
  <c r="AD77" i="12" s="1"/>
  <c r="T77" i="12"/>
  <c r="S77" i="12"/>
  <c r="AC76" i="12"/>
  <c r="AB76" i="12"/>
  <c r="AA76" i="12"/>
  <c r="T76" i="12"/>
  <c r="S76" i="12"/>
  <c r="AC75" i="12"/>
  <c r="AB75" i="12"/>
  <c r="AE75" i="12" s="1"/>
  <c r="AA75" i="12"/>
  <c r="T75" i="12"/>
  <c r="S75" i="12"/>
  <c r="AC74" i="12"/>
  <c r="AB74" i="12"/>
  <c r="AA74" i="12"/>
  <c r="T74" i="12"/>
  <c r="S74" i="12"/>
  <c r="AC73" i="12"/>
  <c r="AB73" i="12"/>
  <c r="AA73" i="12"/>
  <c r="T73" i="12"/>
  <c r="S73" i="12"/>
  <c r="AC72" i="12"/>
  <c r="AB72" i="12"/>
  <c r="AA72" i="12"/>
  <c r="T72" i="12"/>
  <c r="S72" i="12"/>
  <c r="AC71" i="12"/>
  <c r="AB71" i="12"/>
  <c r="AA71" i="12"/>
  <c r="T71" i="12"/>
  <c r="S71" i="12"/>
  <c r="AC70" i="12"/>
  <c r="AB70" i="12"/>
  <c r="AA70" i="12"/>
  <c r="T70" i="12"/>
  <c r="S70" i="12"/>
  <c r="AC69" i="12"/>
  <c r="AB69" i="12"/>
  <c r="AA69" i="12"/>
  <c r="AD69" i="12" s="1"/>
  <c r="T69" i="12"/>
  <c r="S69" i="12"/>
  <c r="AC68" i="12"/>
  <c r="AB68" i="12"/>
  <c r="AA68" i="12"/>
  <c r="T68" i="12"/>
  <c r="S68" i="12"/>
  <c r="AC67" i="12"/>
  <c r="AB67" i="12"/>
  <c r="AE67" i="12" s="1"/>
  <c r="AA67" i="12"/>
  <c r="T67" i="12"/>
  <c r="S67" i="12"/>
  <c r="AC66" i="12"/>
  <c r="AB66" i="12"/>
  <c r="AA66" i="12"/>
  <c r="T66" i="12"/>
  <c r="S66" i="12"/>
  <c r="AC65" i="12"/>
  <c r="AB65" i="12"/>
  <c r="AA65" i="12"/>
  <c r="T65" i="12"/>
  <c r="S65" i="12"/>
  <c r="AC64" i="12"/>
  <c r="AB64" i="12"/>
  <c r="AA64" i="12"/>
  <c r="T64" i="12"/>
  <c r="S64" i="12"/>
  <c r="AC63" i="12"/>
  <c r="AB63" i="12"/>
  <c r="AA63" i="12"/>
  <c r="T63" i="12"/>
  <c r="S63" i="12"/>
  <c r="AC62" i="12"/>
  <c r="AB62" i="12"/>
  <c r="AA62" i="12"/>
  <c r="T62" i="12"/>
  <c r="S62" i="12"/>
  <c r="AC61" i="12"/>
  <c r="AB61" i="12"/>
  <c r="AA61" i="12"/>
  <c r="AD61" i="12" s="1"/>
  <c r="T61" i="12"/>
  <c r="S61" i="12"/>
  <c r="AC60" i="12"/>
  <c r="AB60" i="12"/>
  <c r="AA60" i="12"/>
  <c r="T60" i="12"/>
  <c r="S60" i="12"/>
  <c r="AC59" i="12"/>
  <c r="AB59" i="12"/>
  <c r="AA59" i="12"/>
  <c r="T59" i="12"/>
  <c r="S59" i="12"/>
  <c r="AC58" i="12"/>
  <c r="AB58" i="12"/>
  <c r="AA58" i="12"/>
  <c r="T58" i="12"/>
  <c r="S58" i="12"/>
  <c r="AC57" i="12"/>
  <c r="AB57" i="12"/>
  <c r="AA57" i="12"/>
  <c r="AD57" i="12" s="1"/>
  <c r="T57" i="12"/>
  <c r="S57" i="12"/>
  <c r="AC56" i="12"/>
  <c r="AB56" i="12"/>
  <c r="AA56" i="12"/>
  <c r="T56" i="12"/>
  <c r="S56" i="12"/>
  <c r="AC55" i="12"/>
  <c r="AB55" i="12"/>
  <c r="AA55" i="12"/>
  <c r="T55" i="12"/>
  <c r="S55" i="12"/>
  <c r="AC54" i="12"/>
  <c r="AB54" i="12"/>
  <c r="AA54" i="12"/>
  <c r="T54" i="12"/>
  <c r="S54" i="12"/>
  <c r="AC53" i="12"/>
  <c r="AB53" i="12"/>
  <c r="AA53" i="12"/>
  <c r="AD53" i="12" s="1"/>
  <c r="T53" i="12"/>
  <c r="S53" i="12"/>
  <c r="AC52" i="12"/>
  <c r="AB52" i="12"/>
  <c r="AA52" i="12"/>
  <c r="T52" i="12"/>
  <c r="S52" i="12"/>
  <c r="AC51" i="12"/>
  <c r="AB51" i="12"/>
  <c r="AA51" i="12"/>
  <c r="T51" i="12"/>
  <c r="S51" i="12"/>
  <c r="AC50" i="12"/>
  <c r="AB50" i="12"/>
  <c r="AA50" i="12"/>
  <c r="T50" i="12"/>
  <c r="S50" i="12"/>
  <c r="AC49" i="12"/>
  <c r="AB49" i="12"/>
  <c r="AA49" i="12"/>
  <c r="AD49" i="12" s="1"/>
  <c r="T49" i="12"/>
  <c r="S49" i="12"/>
  <c r="AE48" i="12"/>
  <c r="AC48" i="12"/>
  <c r="AB48" i="12"/>
  <c r="AA48" i="12"/>
  <c r="T48" i="12"/>
  <c r="S48" i="12"/>
  <c r="Z47" i="12"/>
  <c r="C20" i="3" s="1"/>
  <c r="Y47" i="12"/>
  <c r="X47" i="12"/>
  <c r="W47" i="12"/>
  <c r="V47" i="12"/>
  <c r="U47" i="12"/>
  <c r="R47" i="12"/>
  <c r="Q47" i="12"/>
  <c r="P47" i="12"/>
  <c r="O47" i="12"/>
  <c r="M38" i="12"/>
  <c r="L38" i="12" s="1"/>
  <c r="K38" i="12"/>
  <c r="J38" i="12" s="1"/>
  <c r="I38" i="12"/>
  <c r="H38" i="12" s="1"/>
  <c r="G38" i="12"/>
  <c r="F38" i="12" s="1"/>
  <c r="E38" i="12"/>
  <c r="C38" i="12"/>
  <c r="B38" i="12"/>
  <c r="M37" i="12"/>
  <c r="L37" i="12" s="1"/>
  <c r="K37" i="12"/>
  <c r="J37" i="12" s="1"/>
  <c r="I37" i="12"/>
  <c r="H37" i="12" s="1"/>
  <c r="G37" i="12"/>
  <c r="F37" i="12" s="1"/>
  <c r="E37" i="12"/>
  <c r="C37" i="12"/>
  <c r="B37" i="12"/>
  <c r="M36" i="12"/>
  <c r="L36" i="12" s="1"/>
  <c r="K36" i="12"/>
  <c r="J36" i="12" s="1"/>
  <c r="I36" i="12"/>
  <c r="H36" i="12" s="1"/>
  <c r="G36" i="12"/>
  <c r="F36" i="12" s="1"/>
  <c r="E36" i="12"/>
  <c r="B36" i="12"/>
  <c r="M35" i="12"/>
  <c r="L35" i="12" s="1"/>
  <c r="K35" i="12"/>
  <c r="J35" i="12" s="1"/>
  <c r="I35" i="12"/>
  <c r="H35" i="12" s="1"/>
  <c r="G35" i="12"/>
  <c r="F35" i="12" s="1"/>
  <c r="E35" i="12"/>
  <c r="D35" i="12" s="1"/>
  <c r="C35" i="12"/>
  <c r="B35" i="12"/>
  <c r="M34" i="12"/>
  <c r="L34" i="12" s="1"/>
  <c r="K34" i="12"/>
  <c r="J34" i="12" s="1"/>
  <c r="I34" i="12"/>
  <c r="H34" i="12" s="1"/>
  <c r="G34" i="12"/>
  <c r="F34" i="12" s="1"/>
  <c r="B34" i="12"/>
  <c r="M33" i="12"/>
  <c r="L33" i="12" s="1"/>
  <c r="K33" i="12"/>
  <c r="J33" i="12" s="1"/>
  <c r="I33" i="12"/>
  <c r="H33" i="12" s="1"/>
  <c r="G33" i="12"/>
  <c r="F33" i="12" s="1"/>
  <c r="E33" i="12"/>
  <c r="B33" i="12"/>
  <c r="M32" i="12"/>
  <c r="L32" i="12" s="1"/>
  <c r="K32" i="12"/>
  <c r="J32" i="12" s="1"/>
  <c r="I32" i="12"/>
  <c r="H32" i="12" s="1"/>
  <c r="G32" i="12"/>
  <c r="F32" i="12" s="1"/>
  <c r="E32" i="12"/>
  <c r="C32" i="12"/>
  <c r="B32" i="12"/>
  <c r="M31" i="12"/>
  <c r="L31" i="12" s="1"/>
  <c r="K31" i="12"/>
  <c r="J31" i="12" s="1"/>
  <c r="I31" i="12"/>
  <c r="H31" i="12" s="1"/>
  <c r="G31" i="12"/>
  <c r="F31" i="12" s="1"/>
  <c r="B31" i="12"/>
  <c r="M30" i="12"/>
  <c r="L30" i="12" s="1"/>
  <c r="K30" i="12"/>
  <c r="J30" i="12" s="1"/>
  <c r="I30" i="12"/>
  <c r="H30" i="12" s="1"/>
  <c r="G30" i="12"/>
  <c r="F30" i="12" s="1"/>
  <c r="B30" i="12"/>
  <c r="M29" i="12"/>
  <c r="L29" i="12" s="1"/>
  <c r="K29" i="12"/>
  <c r="J29" i="12" s="1"/>
  <c r="I29" i="12"/>
  <c r="H29" i="12" s="1"/>
  <c r="G29" i="12"/>
  <c r="F29" i="12" s="1"/>
  <c r="C29" i="12"/>
  <c r="B29" i="12"/>
  <c r="M28" i="12"/>
  <c r="L28" i="12" s="1"/>
  <c r="K28" i="12"/>
  <c r="J28" i="12" s="1"/>
  <c r="I28" i="12"/>
  <c r="H28" i="12" s="1"/>
  <c r="G28" i="12"/>
  <c r="F28" i="12" s="1"/>
  <c r="C28" i="12"/>
  <c r="B28" i="12"/>
  <c r="M27" i="12"/>
  <c r="L27" i="12" s="1"/>
  <c r="K27" i="12"/>
  <c r="J27" i="12" s="1"/>
  <c r="I27" i="12"/>
  <c r="H27" i="12" s="1"/>
  <c r="G27" i="12"/>
  <c r="F27" i="12" s="1"/>
  <c r="C27" i="12"/>
  <c r="B27" i="12"/>
  <c r="C23" i="12"/>
  <c r="K67" i="2"/>
  <c r="J67" i="2"/>
  <c r="H67" i="2"/>
  <c r="G67" i="2"/>
  <c r="E67" i="2"/>
  <c r="L66" i="2"/>
  <c r="K66" i="2"/>
  <c r="J66" i="2"/>
  <c r="H66" i="2"/>
  <c r="G66" i="2"/>
  <c r="E66" i="2"/>
  <c r="K65" i="2"/>
  <c r="J65" i="2"/>
  <c r="H65" i="2"/>
  <c r="G65" i="2"/>
  <c r="E65" i="2"/>
  <c r="K64" i="2"/>
  <c r="J64" i="2"/>
  <c r="H64" i="2"/>
  <c r="G64" i="2"/>
  <c r="E64" i="2"/>
  <c r="K63" i="2"/>
  <c r="J63" i="2"/>
  <c r="L63" i="2" s="1"/>
  <c r="H63" i="2"/>
  <c r="G63" i="2"/>
  <c r="E63" i="2"/>
  <c r="K62" i="2"/>
  <c r="J62" i="2"/>
  <c r="L62" i="2" s="1"/>
  <c r="H62" i="2"/>
  <c r="G62" i="2"/>
  <c r="E62" i="2"/>
  <c r="K61" i="2"/>
  <c r="J61" i="2"/>
  <c r="H61" i="2"/>
  <c r="G61" i="2"/>
  <c r="E61" i="2"/>
  <c r="K60" i="2"/>
  <c r="J60" i="2"/>
  <c r="H60" i="2"/>
  <c r="G60" i="2"/>
  <c r="E60" i="2"/>
  <c r="K59" i="2"/>
  <c r="J59" i="2"/>
  <c r="L59" i="2" s="1"/>
  <c r="H59" i="2"/>
  <c r="G59" i="2"/>
  <c r="E59" i="2"/>
  <c r="K58" i="2"/>
  <c r="J58" i="2"/>
  <c r="L58" i="2" s="1"/>
  <c r="H58" i="2"/>
  <c r="G58" i="2"/>
  <c r="E58" i="2"/>
  <c r="E42" i="2" s="1"/>
  <c r="K56" i="2"/>
  <c r="J56" i="2"/>
  <c r="L56" i="2" s="1"/>
  <c r="H56" i="2"/>
  <c r="G56" i="2"/>
  <c r="E56" i="2"/>
  <c r="K55" i="2"/>
  <c r="J55" i="2"/>
  <c r="L55" i="2" s="1"/>
  <c r="H55" i="2"/>
  <c r="G55" i="2"/>
  <c r="E55" i="2"/>
  <c r="K54" i="2"/>
  <c r="J54" i="2"/>
  <c r="H54" i="2"/>
  <c r="G54" i="2"/>
  <c r="E54" i="2"/>
  <c r="K53" i="2"/>
  <c r="J53" i="2"/>
  <c r="H53" i="2"/>
  <c r="G53" i="2"/>
  <c r="E53" i="2"/>
  <c r="L52" i="2"/>
  <c r="K52" i="2"/>
  <c r="J52" i="2"/>
  <c r="H52" i="2"/>
  <c r="G52" i="2"/>
  <c r="E52" i="2"/>
  <c r="K51" i="2"/>
  <c r="J51" i="2"/>
  <c r="L51" i="2" s="1"/>
  <c r="H51" i="2"/>
  <c r="G51" i="2"/>
  <c r="E51" i="2"/>
  <c r="K50" i="2"/>
  <c r="J50" i="2"/>
  <c r="J30" i="2" s="1"/>
  <c r="H50" i="2"/>
  <c r="G50" i="2"/>
  <c r="E50" i="2"/>
  <c r="K49" i="2"/>
  <c r="J49" i="2"/>
  <c r="H49" i="2"/>
  <c r="G49" i="2"/>
  <c r="E49" i="2"/>
  <c r="K48" i="2"/>
  <c r="J48" i="2"/>
  <c r="L48" i="2" s="1"/>
  <c r="H48" i="2"/>
  <c r="G48" i="2"/>
  <c r="E48" i="2"/>
  <c r="K47" i="2"/>
  <c r="J47" i="2"/>
  <c r="L47" i="2" s="1"/>
  <c r="H47" i="2"/>
  <c r="G47" i="2"/>
  <c r="E47" i="2"/>
  <c r="I43" i="2"/>
  <c r="F43" i="2"/>
  <c r="D43" i="2"/>
  <c r="K42" i="2"/>
  <c r="I42" i="2"/>
  <c r="G42" i="2"/>
  <c r="D42" i="2"/>
  <c r="J41" i="2"/>
  <c r="G41" i="2"/>
  <c r="K41" i="2" s="1"/>
  <c r="J40" i="2"/>
  <c r="G40" i="2"/>
  <c r="K40" i="2" s="1"/>
  <c r="J39" i="2"/>
  <c r="G39" i="2"/>
  <c r="K39" i="2" s="1"/>
  <c r="J38" i="2"/>
  <c r="G38" i="2"/>
  <c r="H38" i="2" s="1"/>
  <c r="J37" i="2"/>
  <c r="G37" i="2"/>
  <c r="H37" i="2" s="1"/>
  <c r="J36" i="2"/>
  <c r="H36" i="2"/>
  <c r="J35" i="2"/>
  <c r="G35" i="2"/>
  <c r="H35" i="2" s="1"/>
  <c r="J34" i="2"/>
  <c r="G34" i="2"/>
  <c r="K34" i="2" s="1"/>
  <c r="J33" i="2"/>
  <c r="G33" i="2"/>
  <c r="H33" i="2" s="1"/>
  <c r="I31" i="2"/>
  <c r="D31" i="2"/>
  <c r="K30" i="2"/>
  <c r="I30" i="2"/>
  <c r="G30" i="2"/>
  <c r="D30" i="2"/>
  <c r="J29" i="2"/>
  <c r="G29" i="2"/>
  <c r="K29" i="2" s="1"/>
  <c r="J28" i="2"/>
  <c r="G28" i="2"/>
  <c r="K28" i="2" s="1"/>
  <c r="J27" i="2"/>
  <c r="G27" i="2"/>
  <c r="H27" i="2" s="1"/>
  <c r="J26" i="2"/>
  <c r="G26" i="2"/>
  <c r="K26" i="2" s="1"/>
  <c r="J25" i="2"/>
  <c r="G25" i="2"/>
  <c r="K25" i="2" s="1"/>
  <c r="J24" i="2"/>
  <c r="H24" i="2"/>
  <c r="J23" i="2"/>
  <c r="G23" i="2"/>
  <c r="H23" i="2" s="1"/>
  <c r="J22" i="2"/>
  <c r="G22" i="2"/>
  <c r="K22" i="2" s="1"/>
  <c r="J21" i="2"/>
  <c r="G21" i="2"/>
  <c r="K21" i="2" s="1"/>
  <c r="M24" i="3" l="1"/>
  <c r="AD153" i="12"/>
  <c r="AD107" i="12"/>
  <c r="AD131" i="12"/>
  <c r="AD155" i="12"/>
  <c r="AE59" i="12"/>
  <c r="AE83" i="12"/>
  <c r="AE107" i="12"/>
  <c r="AE131" i="12"/>
  <c r="AE155" i="12"/>
  <c r="C36" i="12"/>
  <c r="C31" i="12"/>
  <c r="H42" i="2"/>
  <c r="E30" i="2"/>
  <c r="L53" i="2"/>
  <c r="L67" i="2"/>
  <c r="H30" i="2"/>
  <c r="L64" i="2"/>
  <c r="L60" i="2"/>
  <c r="J42" i="2"/>
  <c r="J43" i="2" s="1"/>
  <c r="L54" i="2"/>
  <c r="L65" i="2"/>
  <c r="L49" i="2"/>
  <c r="H40" i="2"/>
  <c r="L40" i="2" s="1"/>
  <c r="L27" i="2"/>
  <c r="L33" i="2"/>
  <c r="H41" i="2"/>
  <c r="L41" i="2"/>
  <c r="H28" i="2"/>
  <c r="L28" i="2"/>
  <c r="K23" i="2"/>
  <c r="H29" i="2"/>
  <c r="L29" i="2" s="1"/>
  <c r="E43" i="2"/>
  <c r="AD132" i="12"/>
  <c r="AE132" i="12"/>
  <c r="AE134" i="12"/>
  <c r="AE57" i="12"/>
  <c r="AE65" i="12"/>
  <c r="AE73" i="12"/>
  <c r="AE81" i="12"/>
  <c r="AE89" i="12"/>
  <c r="AE97" i="12"/>
  <c r="AD56" i="12"/>
  <c r="AD64" i="12"/>
  <c r="AD72" i="12"/>
  <c r="AD80" i="12"/>
  <c r="AD88" i="12"/>
  <c r="AD96" i="12"/>
  <c r="AD104" i="12"/>
  <c r="AD112" i="12"/>
  <c r="AD120" i="12"/>
  <c r="AD136" i="12"/>
  <c r="AD144" i="12"/>
  <c r="AD152" i="12"/>
  <c r="AD160" i="12"/>
  <c r="AE56" i="12"/>
  <c r="AE64" i="12"/>
  <c r="AE72" i="12"/>
  <c r="AE80" i="12"/>
  <c r="AE88" i="12"/>
  <c r="AE96" i="12"/>
  <c r="AD117" i="12"/>
  <c r="AE154" i="12"/>
  <c r="AD98" i="12"/>
  <c r="AD54" i="12"/>
  <c r="AD62" i="12"/>
  <c r="AD70" i="12"/>
  <c r="AD78" i="12"/>
  <c r="AD94" i="12"/>
  <c r="AD113" i="12"/>
  <c r="AD121" i="12"/>
  <c r="AD129" i="12"/>
  <c r="AD137" i="12"/>
  <c r="AD145" i="12"/>
  <c r="AE54" i="12"/>
  <c r="AD59" i="12"/>
  <c r="AE62" i="12"/>
  <c r="AD67" i="12"/>
  <c r="AE70" i="12"/>
  <c r="AD75" i="12"/>
  <c r="AE78" i="12"/>
  <c r="AD83" i="12"/>
  <c r="AD91" i="12"/>
  <c r="AE94" i="12"/>
  <c r="AE105" i="12"/>
  <c r="AD110" i="12"/>
  <c r="AE113" i="12"/>
  <c r="AD118" i="12"/>
  <c r="AE129" i="12"/>
  <c r="AD134" i="12"/>
  <c r="AE137" i="12"/>
  <c r="AD142" i="12"/>
  <c r="AE145" i="12"/>
  <c r="AD150" i="12"/>
  <c r="AD158" i="12"/>
  <c r="AD50" i="12"/>
  <c r="AE53" i="12"/>
  <c r="AD58" i="12"/>
  <c r="AE61" i="12"/>
  <c r="AD66" i="12"/>
  <c r="AE69" i="12"/>
  <c r="AD74" i="12"/>
  <c r="AE77" i="12"/>
  <c r="AD82" i="12"/>
  <c r="AD90" i="12"/>
  <c r="AE93" i="12"/>
  <c r="AD101" i="12"/>
  <c r="AD109" i="12"/>
  <c r="AE112" i="12"/>
  <c r="AE120" i="12"/>
  <c r="AD133" i="12"/>
  <c r="AE136" i="12"/>
  <c r="AD141" i="12"/>
  <c r="AE144" i="12"/>
  <c r="AD149" i="12"/>
  <c r="AE152" i="12"/>
  <c r="AD157" i="12"/>
  <c r="AE160" i="12"/>
  <c r="AE50" i="12"/>
  <c r="AD55" i="12"/>
  <c r="AE58" i="12"/>
  <c r="AD63" i="12"/>
  <c r="AE66" i="12"/>
  <c r="AD71" i="12"/>
  <c r="AE74" i="12"/>
  <c r="AD79" i="12"/>
  <c r="AE82" i="12"/>
  <c r="AE90" i="12"/>
  <c r="AD95" i="12"/>
  <c r="AE98" i="12"/>
  <c r="AE101" i="12"/>
  <c r="AD106" i="12"/>
  <c r="AE109" i="12"/>
  <c r="AD114" i="12"/>
  <c r="AE133" i="12"/>
  <c r="AD138" i="12"/>
  <c r="AD146" i="12"/>
  <c r="AE157" i="12"/>
  <c r="AE55" i="12"/>
  <c r="AD60" i="12"/>
  <c r="AE63" i="12"/>
  <c r="AD68" i="12"/>
  <c r="AE71" i="12"/>
  <c r="AD76" i="12"/>
  <c r="AE79" i="12"/>
  <c r="AD84" i="12"/>
  <c r="AD92" i="12"/>
  <c r="AE95" i="12"/>
  <c r="AD103" i="12"/>
  <c r="AD111" i="12"/>
  <c r="AE114" i="12"/>
  <c r="AD119" i="12"/>
  <c r="AE122" i="12"/>
  <c r="AE130" i="12"/>
  <c r="AD135" i="12"/>
  <c r="AE138" i="12"/>
  <c r="AD143" i="12"/>
  <c r="AE146" i="12"/>
  <c r="AD151" i="12"/>
  <c r="AD159" i="12"/>
  <c r="AE60" i="12"/>
  <c r="AD65" i="12"/>
  <c r="AE68" i="12"/>
  <c r="AD73" i="12"/>
  <c r="AE76" i="12"/>
  <c r="AD81" i="12"/>
  <c r="AE84" i="12"/>
  <c r="AE92" i="12"/>
  <c r="AD100" i="12"/>
  <c r="AE111" i="12"/>
  <c r="AD116" i="12"/>
  <c r="AE119" i="12"/>
  <c r="AE135" i="12"/>
  <c r="AD140" i="12"/>
  <c r="AE143" i="12"/>
  <c r="AD148" i="12"/>
  <c r="AE151" i="12"/>
  <c r="AD156" i="12"/>
  <c r="AE159" i="12"/>
  <c r="E31" i="12"/>
  <c r="D31" i="12" s="1"/>
  <c r="E28" i="12"/>
  <c r="D28" i="12" s="1"/>
  <c r="E27" i="12"/>
  <c r="D27" i="12" s="1"/>
  <c r="C30" i="12"/>
  <c r="E29" i="12"/>
  <c r="D29" i="12" s="1"/>
  <c r="E30" i="12"/>
  <c r="N30" i="12" s="1"/>
  <c r="L22" i="3"/>
  <c r="G22" i="3"/>
  <c r="H23" i="3"/>
  <c r="K23" i="3"/>
  <c r="M22" i="3"/>
  <c r="K24" i="3"/>
  <c r="K22" i="3"/>
  <c r="L24" i="3"/>
  <c r="M23" i="3"/>
  <c r="C24" i="3"/>
  <c r="C22" i="3"/>
  <c r="C23" i="3"/>
  <c r="D24" i="3"/>
  <c r="D22" i="3"/>
  <c r="F23" i="3"/>
  <c r="E24" i="3"/>
  <c r="E22" i="3"/>
  <c r="G23" i="3"/>
  <c r="G24" i="3"/>
  <c r="F22" i="3"/>
  <c r="J23" i="3"/>
  <c r="F24" i="3"/>
  <c r="H22" i="3"/>
  <c r="D23" i="3"/>
  <c r="L23" i="3"/>
  <c r="H24" i="3"/>
  <c r="I22" i="3"/>
  <c r="E23" i="3"/>
  <c r="I24" i="3"/>
  <c r="L30" i="2"/>
  <c r="L50" i="2"/>
  <c r="J31" i="2"/>
  <c r="L23" i="2"/>
  <c r="L35" i="2"/>
  <c r="K38" i="2"/>
  <c r="K33" i="2"/>
  <c r="K35" i="2"/>
  <c r="K37" i="2"/>
  <c r="H39" i="2"/>
  <c r="L39" i="2" s="1"/>
  <c r="L38" i="2"/>
  <c r="G43" i="2"/>
  <c r="H34" i="2"/>
  <c r="L34" i="2" s="1"/>
  <c r="L37" i="2"/>
  <c r="H22" i="2"/>
  <c r="L22" i="2" s="1"/>
  <c r="H21" i="2"/>
  <c r="L21" i="2" s="1"/>
  <c r="G31" i="2"/>
  <c r="K27" i="2"/>
  <c r="E31" i="2"/>
  <c r="H26" i="2"/>
  <c r="L26" i="2" s="1"/>
  <c r="H25" i="2"/>
  <c r="L25" i="2" s="1"/>
  <c r="L61" i="2"/>
  <c r="L42" i="2" s="1"/>
  <c r="C24" i="12"/>
  <c r="AE153" i="12"/>
  <c r="AD125" i="12"/>
  <c r="AD128" i="12"/>
  <c r="AD122" i="12"/>
  <c r="AE125" i="12"/>
  <c r="AE128" i="12"/>
  <c r="AD124" i="12"/>
  <c r="AD127" i="12"/>
  <c r="AD130" i="12"/>
  <c r="AE121" i="12"/>
  <c r="AE124" i="12"/>
  <c r="AE127" i="12"/>
  <c r="AD126" i="12"/>
  <c r="AD86" i="12"/>
  <c r="AE86" i="12"/>
  <c r="C33" i="12"/>
  <c r="AE85" i="12"/>
  <c r="AD87" i="12"/>
  <c r="AE87" i="12"/>
  <c r="AE104" i="12"/>
  <c r="AC47" i="12"/>
  <c r="C19" i="3" s="1"/>
  <c r="AE103" i="12"/>
  <c r="AE106" i="12"/>
  <c r="AD105" i="12"/>
  <c r="AD102" i="12"/>
  <c r="AE102" i="12"/>
  <c r="AD51" i="12"/>
  <c r="AD48" i="12"/>
  <c r="AE51" i="12"/>
  <c r="AD52" i="12"/>
  <c r="AE49" i="12"/>
  <c r="AE52" i="12"/>
  <c r="AB47" i="12"/>
  <c r="AA47" i="12"/>
  <c r="C21" i="12"/>
  <c r="T47" i="12"/>
  <c r="S47" i="12"/>
  <c r="N38" i="12"/>
  <c r="O38" i="12" s="1"/>
  <c r="N37" i="12"/>
  <c r="O37" i="12" s="1"/>
  <c r="N28" i="12"/>
  <c r="O28" i="12" s="1"/>
  <c r="N36" i="12"/>
  <c r="N34" i="12"/>
  <c r="O34" i="12" s="1"/>
  <c r="N33" i="12"/>
  <c r="N32" i="12"/>
  <c r="O32" i="12" s="1"/>
  <c r="D34" i="12"/>
  <c r="N35" i="12"/>
  <c r="O35" i="12" s="1"/>
  <c r="D38" i="12"/>
  <c r="D33" i="12"/>
  <c r="D37" i="12"/>
  <c r="D32" i="12"/>
  <c r="D36" i="12"/>
  <c r="O36" i="12" l="1"/>
  <c r="K31" i="2"/>
  <c r="N31" i="12"/>
  <c r="O31" i="12" s="1"/>
  <c r="O30" i="12"/>
  <c r="N27" i="12"/>
  <c r="O27" i="12" s="1"/>
  <c r="D30" i="12"/>
  <c r="N29" i="12"/>
  <c r="O29" i="12" s="1"/>
  <c r="N24" i="3"/>
  <c r="N22" i="3"/>
  <c r="O22" i="3" s="1"/>
  <c r="O24" i="3"/>
  <c r="O23" i="3"/>
  <c r="N23" i="3"/>
  <c r="L31" i="2"/>
  <c r="K43" i="2"/>
  <c r="L43" i="2"/>
  <c r="AD47" i="12"/>
  <c r="AE47" i="12"/>
  <c r="O33" i="12"/>
  <c r="L44" i="2" l="1"/>
</calcChain>
</file>

<file path=xl/sharedStrings.xml><?xml version="1.0" encoding="utf-8"?>
<sst xmlns="http://schemas.openxmlformats.org/spreadsheetml/2006/main" count="692" uniqueCount="236">
  <si>
    <t>INVESTOR TYPE</t>
  </si>
  <si>
    <t>DTIs</t>
  </si>
  <si>
    <t>CIS/Other Funds</t>
  </si>
  <si>
    <t>Pensions</t>
  </si>
  <si>
    <t>Insurance Companies</t>
  </si>
  <si>
    <t>Corporates</t>
  </si>
  <si>
    <t>Individuals</t>
  </si>
  <si>
    <t>Other (Specify)</t>
  </si>
  <si>
    <t>USD</t>
  </si>
  <si>
    <t>Reporting Date:</t>
  </si>
  <si>
    <t>Name of Securities Dealer:</t>
  </si>
  <si>
    <t>JMD</t>
  </si>
  <si>
    <t>CURRENCY</t>
  </si>
  <si>
    <t>Asset Type</t>
  </si>
  <si>
    <t>DATE OF ACQUISITION</t>
  </si>
  <si>
    <t>NATURE OF ACQUISITION</t>
  </si>
  <si>
    <t>MATURITY DATE</t>
  </si>
  <si>
    <t>CURRENT COUPON (%)</t>
  </si>
  <si>
    <t>MARKET VALUE  (Original Currency)</t>
  </si>
  <si>
    <t>MARKET VALUE (JMD Equivalent)</t>
  </si>
  <si>
    <t>MARKET YIELDS (%)</t>
  </si>
  <si>
    <t>(1)</t>
  </si>
  <si>
    <t>(2)</t>
  </si>
  <si>
    <t>(3)</t>
  </si>
  <si>
    <t>(4)</t>
  </si>
  <si>
    <t>(5)</t>
  </si>
  <si>
    <t xml:space="preserve">Amounts for Foreign fixed income securities should appropriately be reported in one of five currency denominations: ‘USD’, ‘GBP’, ‘EURO’, ‘CAD’ or ‘All other currencies (in USD equivalent)’, and included in </t>
  </si>
  <si>
    <t>one of the following categories: ‘Government of Jamaica Securities’, ‘Public Sector Securities’, 'Bank of Jamaica securities', 'Corporate bonds', 'Reverse Repos', and 'Other Foreign securities’.</t>
  </si>
  <si>
    <t>The Nature of acquisition  should be either ‘Registered Owner’, ‘Acquired under Repo’, or ‘Acquired under Margin’.</t>
  </si>
  <si>
    <t>(7)</t>
  </si>
  <si>
    <t>DESCRIPTION OF SECURITIY</t>
  </si>
  <si>
    <t xml:space="preserve">NAME OF COUNTERPARTY </t>
  </si>
  <si>
    <t>Key Notes for completing this Classic Repo Worbook</t>
  </si>
  <si>
    <t>Securities Dealers</t>
  </si>
  <si>
    <t>Corporates Cross Cur</t>
  </si>
  <si>
    <t>Assets which may be considered as Liquid Assets</t>
  </si>
  <si>
    <t>Notes and Coins</t>
  </si>
  <si>
    <t>Due from Bank of Jamaica</t>
  </si>
  <si>
    <t>Securities issued or guaranteed by the Bank of Jamaica</t>
  </si>
  <si>
    <t>Government of Jamaica Benchmark Investment Notes</t>
  </si>
  <si>
    <t>Government of Jamaica Treasury Bills</t>
  </si>
  <si>
    <t>Government of Jamaica Global Bonds</t>
  </si>
  <si>
    <t>Other Government of Jamaica Bonds</t>
  </si>
  <si>
    <t>Securities issued or guaranteed by foreign governments, foreign central banks and multilateral development banks</t>
  </si>
  <si>
    <t>BBB- or better Corporate Debt Securities (excluding issues by Jamaican corporates in JMD)</t>
  </si>
  <si>
    <t>Jamaican Corporate Debt Securities issued in JMD</t>
  </si>
  <si>
    <t>Common equity shares traded on a recognized exchange</t>
  </si>
  <si>
    <t xml:space="preserve">Unencumbered Securities </t>
  </si>
  <si>
    <t>LIQUID ASSETS</t>
  </si>
  <si>
    <t>OTHER SECURITIES</t>
  </si>
  <si>
    <t>Dealer's Institution Code:</t>
  </si>
  <si>
    <t>ISIN/Asset Identifier</t>
  </si>
  <si>
    <t>Category</t>
  </si>
  <si>
    <t>Liquid Assets</t>
  </si>
  <si>
    <t>Other Securities</t>
  </si>
  <si>
    <t>(blank)</t>
  </si>
  <si>
    <t>Grand Total</t>
  </si>
  <si>
    <t>Sum of MARKET VALUE (JMD Equivalent)</t>
  </si>
  <si>
    <t>Sum of MARKET VALUE  (Original Currency)</t>
  </si>
  <si>
    <t>jmd</t>
  </si>
  <si>
    <t>usd</t>
  </si>
  <si>
    <t>Currency</t>
  </si>
  <si>
    <t>Classic Repo Liability Balance
$ (in original currency)</t>
  </si>
  <si>
    <t>Classic Repo Liability Balance
Amount Expressed in JMD</t>
  </si>
  <si>
    <t>Classic Repo Liability Balance
Collateral Margin %</t>
  </si>
  <si>
    <t>Repo Liability Plus Collateral
Amount Expressed in JMD</t>
  </si>
  <si>
    <t>Market Value of the Assets Backing the Classic Repo
Amount Expressed in JMD</t>
  </si>
  <si>
    <t>Net Position
Amount Expressed in JMD</t>
  </si>
  <si>
    <t>Sum of Classic Repo Liability Balance
Amount Expressed in JMD</t>
  </si>
  <si>
    <t>Sum of Classic Repo Liability Balance</t>
  </si>
  <si>
    <t>Sum of Market Value of the Assets Backing the Classic Repo</t>
  </si>
  <si>
    <t>Market Value of the Assets Backing the Classic Repo JMD</t>
  </si>
  <si>
    <t>CIS/Other Funds Total</t>
  </si>
  <si>
    <t>Corporates Total</t>
  </si>
  <si>
    <t>Corporates Cross Cur Total</t>
  </si>
  <si>
    <t>DTIs Total</t>
  </si>
  <si>
    <t>Individuals Total</t>
  </si>
  <si>
    <t>Insurance Companies Total</t>
  </si>
  <si>
    <t>Other (Specify) Total</t>
  </si>
  <si>
    <t>Pensions Total</t>
  </si>
  <si>
    <t>Securities Dealers Total</t>
  </si>
  <si>
    <t xml:space="preserve"> "Other Securities"- Securities as defined by the Securities Act which does not meet the definition of liquid asset above and does not include Fixed Assets or Receivables</t>
  </si>
  <si>
    <t>In the Unencumbered Liquid template  cash positions should also be entered in the liquidity table</t>
  </si>
  <si>
    <t xml:space="preserve">The Classic Repo Assets &amp; Liab template should be completed in the cells highlighted in yellow only with all values stated in the absolute currency amounts. </t>
  </si>
  <si>
    <t>Investment Assets</t>
  </si>
  <si>
    <t>Retail Repo Liabilities</t>
  </si>
  <si>
    <t>Total</t>
  </si>
  <si>
    <t>GBP</t>
  </si>
  <si>
    <t>EUR</t>
  </si>
  <si>
    <t>AOC</t>
  </si>
  <si>
    <t>Original Currency</t>
  </si>
  <si>
    <t>JMD Equivalent</t>
  </si>
  <si>
    <t>Credit Rating
(if none is available, enter n/a)</t>
  </si>
  <si>
    <t>Repo Eligible</t>
  </si>
  <si>
    <t>Repo Liabilities</t>
  </si>
  <si>
    <t>Corporates Cross Currency</t>
  </si>
  <si>
    <t>Repo Liability Plus Collateral
$ (in original currency)</t>
  </si>
  <si>
    <t>OTHER INVESTOR TYPE</t>
  </si>
  <si>
    <t>Table 2</t>
  </si>
  <si>
    <t>Table 1</t>
  </si>
  <si>
    <t>Credit Rating</t>
  </si>
  <si>
    <t>CAD</t>
  </si>
  <si>
    <t>Prepared by</t>
  </si>
  <si>
    <t>Reviewed by:</t>
  </si>
  <si>
    <t>Position:</t>
  </si>
  <si>
    <t>Weighted Average FX Rate:</t>
  </si>
  <si>
    <t xml:space="preserve">No amendments should be made to the template </t>
  </si>
  <si>
    <t>Amounts should only be reported in the cells highlighted in yellow in the value of the original currency as at the reporting date.</t>
  </si>
  <si>
    <t>All Foreign Currency Amounts should be converted to and reported in USD</t>
  </si>
  <si>
    <t xml:space="preserve">Please refer to the "Key Note for Each Template" Tab for further details </t>
  </si>
  <si>
    <t>CIS</t>
  </si>
  <si>
    <t>Unencumbered Assets Sheet</t>
  </si>
  <si>
    <t>Table 3</t>
  </si>
  <si>
    <t>Table 4</t>
  </si>
  <si>
    <r>
      <t xml:space="preserve">No amendment should be made to </t>
    </r>
    <r>
      <rPr>
        <b/>
        <sz val="11"/>
        <color theme="1"/>
        <rFont val="Arial Unicode MS"/>
        <family val="2"/>
      </rPr>
      <t>Table 3</t>
    </r>
    <r>
      <rPr>
        <sz val="11"/>
        <color theme="1"/>
        <rFont val="Arial Unicode MS"/>
        <family val="2"/>
      </rPr>
      <t xml:space="preserve"> in the "Classic Repo Assets &amp; Liab" sheet, this includes insertion of additional rows.</t>
    </r>
  </si>
  <si>
    <r>
      <t xml:space="preserve">Please do not enter the information directly in rows 30 &amp; 42 of </t>
    </r>
    <r>
      <rPr>
        <b/>
        <sz val="11"/>
        <color theme="1"/>
        <rFont val="Arial Unicode MS"/>
        <family val="2"/>
      </rPr>
      <t>Table 3</t>
    </r>
    <r>
      <rPr>
        <sz val="11"/>
        <color theme="1"/>
        <rFont val="Arial Unicode MS"/>
        <family val="2"/>
      </rPr>
      <t xml:space="preserve">, instead insert the requested information in </t>
    </r>
    <r>
      <rPr>
        <b/>
        <sz val="11"/>
        <color theme="1"/>
        <rFont val="Arial Unicode MS"/>
        <family val="2"/>
      </rPr>
      <t>Table 4</t>
    </r>
    <r>
      <rPr>
        <sz val="11"/>
        <color theme="1"/>
        <rFont val="Arial Unicode MS"/>
        <family val="2"/>
      </rPr>
      <t xml:space="preserve"> - if there are additional investor types that are not captured in </t>
    </r>
    <r>
      <rPr>
        <b/>
        <sz val="11"/>
        <color theme="1"/>
        <rFont val="Arial Unicode MS"/>
        <family val="2"/>
      </rPr>
      <t>Table 3</t>
    </r>
  </si>
  <si>
    <t>Other Off Balance Sheet Funds</t>
  </si>
  <si>
    <t>Other (Specify in the applicable section of the Table 4  below)</t>
  </si>
  <si>
    <t>Comments
 (Provide explanation for any negative net position balances)</t>
  </si>
  <si>
    <t>All templates should be completed with the information requested</t>
  </si>
  <si>
    <t>Only absolute balances should be entered in the relevant field of this Workbook</t>
  </si>
  <si>
    <t>Only absolute balances should be reported</t>
  </si>
  <si>
    <t>(6)</t>
  </si>
  <si>
    <t xml:space="preserve">Please refer to the notes below and the "Key Note for Each Template" sheet when completing this template </t>
  </si>
  <si>
    <t>NOTES:</t>
  </si>
  <si>
    <t>To properly fill out the Unencumbered Assets Template, kindly note the following definitions:</t>
  </si>
  <si>
    <t>General Notes:</t>
  </si>
  <si>
    <t>Please ensure that the security description and corresponding ISIN or CUSIP is correctly reported.</t>
  </si>
  <si>
    <t>The value of repo liabilities reported should represent principal amounts only.</t>
  </si>
  <si>
    <t>All dollar amounts should be reported in Jamaican currency only. Please provide the foreign exchange rates used where applicable in the accompanying FX rate sheet.</t>
  </si>
  <si>
    <t xml:space="preserve">Total Value of  Repo Liabilities </t>
  </si>
  <si>
    <t xml:space="preserve"> Total Market Value of Securities Allocated to Repos</t>
  </si>
  <si>
    <t xml:space="preserve">Total Value of Corresponding Retail Repo Liabilities </t>
  </si>
  <si>
    <t>Market Value of Securities Allocated to  Retail Repos</t>
  </si>
  <si>
    <t>Face Value of Securities Allocated to  Retail Repos</t>
  </si>
  <si>
    <t xml:space="preserve">Total Value of Corresponding Classic Repo Liabilities </t>
  </si>
  <si>
    <t>Market Value of Securities Allocated to Classic Repos</t>
  </si>
  <si>
    <t>Face Value of Securities Allocated to Classic Repos</t>
  </si>
  <si>
    <r>
      <t>Retail Repo</t>
    </r>
    <r>
      <rPr>
        <b/>
        <vertAlign val="superscript"/>
        <sz val="11"/>
        <rFont val="Arial Unicode MS"/>
        <family val="2"/>
      </rPr>
      <t>6</t>
    </r>
  </si>
  <si>
    <r>
      <t>Classic Repo</t>
    </r>
    <r>
      <rPr>
        <b/>
        <vertAlign val="superscript"/>
        <sz val="11"/>
        <rFont val="Arial Unicode MS"/>
        <family val="2"/>
      </rPr>
      <t>5</t>
    </r>
  </si>
  <si>
    <t>TOTAL ASSET &amp; LIABILITIES MATCH</t>
  </si>
  <si>
    <t xml:space="preserve">ASSET &amp;  LIABILITIES MATCH SUMMARY </t>
  </si>
  <si>
    <t>Government of Jamaica</t>
  </si>
  <si>
    <t>Bank of Jamaica</t>
  </si>
  <si>
    <t>Corporates (Jamaican)</t>
  </si>
  <si>
    <t>Soveriegn (Other)</t>
  </si>
  <si>
    <t>Soveriegn (US, UK or Canada)</t>
  </si>
  <si>
    <t>Soveriegn (Caricom)</t>
  </si>
  <si>
    <t>Corporates (Caricom)</t>
  </si>
  <si>
    <t>Jamiacan Public Sector (Government Agencies/Statutory Bodies)</t>
  </si>
  <si>
    <t>Other Fixed Income</t>
  </si>
  <si>
    <t>Depository</t>
  </si>
  <si>
    <t>JamClear-CSD</t>
  </si>
  <si>
    <t>Euro Clear</t>
  </si>
  <si>
    <t>DTC</t>
  </si>
  <si>
    <t>Other Depositories</t>
  </si>
  <si>
    <t>No Despository</t>
  </si>
  <si>
    <t>Identifier Type</t>
  </si>
  <si>
    <t>ISIN</t>
  </si>
  <si>
    <t>CUSIP</t>
  </si>
  <si>
    <t>FIGI</t>
  </si>
  <si>
    <t>Ticker</t>
  </si>
  <si>
    <t>Other</t>
  </si>
  <si>
    <t>OCC</t>
  </si>
  <si>
    <t>SEDOL</t>
  </si>
  <si>
    <t>Securities Category</t>
  </si>
  <si>
    <t>Security Identifier</t>
  </si>
  <si>
    <t>Security Identifier Number</t>
  </si>
  <si>
    <t>Name of Counterparty</t>
  </si>
  <si>
    <t>Description of the Security</t>
  </si>
  <si>
    <t>Currency of the Security</t>
  </si>
  <si>
    <t>Date of Acquisition</t>
  </si>
  <si>
    <t>Nature of Acquisition</t>
  </si>
  <si>
    <t>Nature of Acquistion</t>
  </si>
  <si>
    <t>Maturity Date</t>
  </si>
  <si>
    <t>Market Yields (%)</t>
  </si>
  <si>
    <t>Current Coupon (%)</t>
  </si>
  <si>
    <t>Depositories</t>
  </si>
  <si>
    <t>Corporates  (US, UK or Canada)</t>
  </si>
  <si>
    <t>Corporates (Other)</t>
  </si>
  <si>
    <t>A dealer's net securities position is computed as the difference between the total value of securities available for allocation and the total value of securities allocated to repos.</t>
  </si>
  <si>
    <t>A classic repo is any repurchase agreement transaction in which the dealer transfers the title(s) of the underlying security(ies) directly to the investor's account in a depository. With regards to securities registered in JamClear-CSD, the transaction is recorded in each investor's account in JamClear-CSD using the REPO option, Transfer of Portfolio or the Free of Payment option. With regards to securities registered in other depositories, the transaction is recorded in each investor's account in the depository using a transfer method.</t>
  </si>
  <si>
    <t xml:space="preserve">A retail repo is any repurchase agreement transaction in which the dealer does not transfer the title(s) of the underlying security(ies) directly to the investor's account in a depository. </t>
  </si>
  <si>
    <t xml:space="preserve">By affixing the name and position of the person authorising the submission of this report, the entity is declaring that to the best of its knowledge, information and belief, the foregoing is accurate and has been prepared from its accounting and other records and reviewed for the purposes of the Securities Act. </t>
  </si>
  <si>
    <t>Total Face Value of Securities Available for Allocation to Repo Clients</t>
  </si>
  <si>
    <t>Total Market Value of Securities Available for Allocation to Repo Clients</t>
  </si>
  <si>
    <t xml:space="preserve"> Total Face Value of Securities Allocated to Repos</t>
  </si>
  <si>
    <t>DEALER'S NET SECURITIES POSITION (Face Value)</t>
  </si>
  <si>
    <t>DEALER'S NET SECURITIES POSITION (Market Value)</t>
  </si>
  <si>
    <t>Total Face Value of Securities used for collateralized obligations other than repo transactions</t>
  </si>
  <si>
    <t>Total Market Value of Securities used for collateralized obligations other than repo transactions</t>
  </si>
  <si>
    <t>Registered Owner</t>
  </si>
  <si>
    <t>Acquired under Margin</t>
  </si>
  <si>
    <t>Acquired under Reverse Repo</t>
  </si>
  <si>
    <t>Other (AOC)</t>
  </si>
  <si>
    <t>Market Value (converted to JMD)</t>
  </si>
  <si>
    <t>Face Value (converted to JMD)</t>
  </si>
  <si>
    <r>
      <t>Comments
 (Provide explanation for any section that option "</t>
    </r>
    <r>
      <rPr>
        <i/>
        <sz val="14"/>
        <color theme="0"/>
        <rFont val="Arial Unicode MS"/>
        <family val="2"/>
      </rPr>
      <t>other"</t>
    </r>
    <r>
      <rPr>
        <b/>
        <sz val="14"/>
        <color theme="0"/>
        <rFont val="Arial Unicode MS"/>
        <family val="2"/>
      </rPr>
      <t xml:space="preserve"> is selected / any negative net positions)</t>
    </r>
  </si>
  <si>
    <t>ASSET SUMMARY</t>
  </si>
  <si>
    <t>Other (Specify in the applicable section of the Table 4 below)</t>
  </si>
  <si>
    <t xml:space="preserve">Total Currency  </t>
  </si>
  <si>
    <t xml:space="preserve">Total  </t>
  </si>
  <si>
    <t>Foreign (JMD Equiv)</t>
  </si>
  <si>
    <t>All Currencies (JMD Equiv)</t>
  </si>
  <si>
    <t xml:space="preserve">GBP </t>
  </si>
  <si>
    <r>
      <t>This report captures repo assets and liabilities for both</t>
    </r>
    <r>
      <rPr>
        <b/>
        <sz val="11"/>
        <color theme="1"/>
        <rFont val="Arial Unicode MS"/>
        <family val="2"/>
      </rPr>
      <t xml:space="preserve"> "Retail </t>
    </r>
    <r>
      <rPr>
        <sz val="11"/>
        <color theme="1"/>
        <rFont val="Arial Unicode MS"/>
        <family val="2"/>
      </rPr>
      <t xml:space="preserve">and </t>
    </r>
    <r>
      <rPr>
        <b/>
        <sz val="11"/>
        <color theme="1"/>
        <rFont val="Arial Unicode MS"/>
        <family val="2"/>
      </rPr>
      <t xml:space="preserve">Classic" </t>
    </r>
    <r>
      <rPr>
        <sz val="11"/>
        <color theme="1"/>
        <rFont val="Arial Unicode MS"/>
        <family val="2"/>
      </rPr>
      <t xml:space="preserve">repo clients. </t>
    </r>
  </si>
  <si>
    <t>ASSETS &amp; REPO LIABILITIES MATCH REPORT</t>
  </si>
  <si>
    <t xml:space="preserve">Please refer to the notes in the  "Key Note for Each Template" sheet when completing this template </t>
  </si>
  <si>
    <t>This report is to be completed as at the end of each week and should be filed with the Commission by the following Wednesday.</t>
  </si>
  <si>
    <t>(8)</t>
  </si>
  <si>
    <t>(9)</t>
  </si>
  <si>
    <t>(10)</t>
  </si>
  <si>
    <t>(11)</t>
  </si>
  <si>
    <t>(12)</t>
  </si>
  <si>
    <t>(13)</t>
  </si>
  <si>
    <t xml:space="preserve">Assets &amp; Repo Liabilities Match Report </t>
  </si>
  <si>
    <t xml:space="preserve">Complete Tables 1, 2 and 4.  Table 3 should not be amended by the user. </t>
  </si>
  <si>
    <t>All asset values should be reported at FACE AND MARKET VALUE.</t>
  </si>
  <si>
    <t>If a security satisfies more than one criteria then ensure that amount that corresponds with each criterion is listed separately  should be captured with the corresponding amount.</t>
  </si>
  <si>
    <t>Please ensure that the exchange rate that is used to convert the securities to JMD matches what is reported in table 2.</t>
  </si>
  <si>
    <t xml:space="preserve">Classic Repo Assets and Liabilities by Investor Type Report </t>
  </si>
  <si>
    <t xml:space="preserve">Other </t>
  </si>
  <si>
    <t>Corporate Cross Currency refers to currency mismatch between asset and repo liability. The relevant currency of the assets and liabilities should be entered for the investor type with explanatory notes in the Explanatory NoteTemplate.</t>
  </si>
  <si>
    <t>Dealer's  Accompanying Notes to the Report</t>
  </si>
  <si>
    <t>Note:</t>
  </si>
  <si>
    <t>All additional notes or explanation by the Dealer should  be placed in the "Dealer's Notes" Sheet with the appropriate reference numbers.</t>
  </si>
  <si>
    <t>Reference #</t>
  </si>
  <si>
    <r>
      <t xml:space="preserve">Provide explanation for any negative net position balances in Column M of </t>
    </r>
    <r>
      <rPr>
        <b/>
        <sz val="11"/>
        <color theme="1"/>
        <rFont val="Arial Unicode MS"/>
        <family val="2"/>
      </rPr>
      <t xml:space="preserve">Tables 3 &amp; 4 </t>
    </r>
    <r>
      <rPr>
        <sz val="11"/>
        <color theme="1"/>
        <rFont val="Arial Unicode MS"/>
        <family val="2"/>
      </rPr>
      <t>(</t>
    </r>
    <r>
      <rPr>
        <i/>
        <sz val="11"/>
        <color theme="1"/>
        <rFont val="Arial Unicode MS"/>
        <family val="2"/>
      </rPr>
      <t>Comments</t>
    </r>
    <r>
      <rPr>
        <sz val="11"/>
        <color theme="1"/>
        <rFont val="Arial Unicode MS"/>
        <family val="2"/>
      </rPr>
      <t xml:space="preserve">). </t>
    </r>
    <r>
      <rPr>
        <b/>
        <sz val="11"/>
        <color theme="1"/>
        <rFont val="Arial Unicode MS"/>
        <family val="2"/>
      </rPr>
      <t xml:space="preserve">NOTE: </t>
    </r>
    <r>
      <rPr>
        <sz val="11"/>
        <color theme="1"/>
        <rFont val="Arial Unicode MS"/>
        <family val="2"/>
      </rPr>
      <t>Once there is a negative net position an action plan should be submitted within one (1) week of the template's submission.</t>
    </r>
  </si>
  <si>
    <t>All  foreign currency amounts should be converted and reported in USD in absolute value</t>
  </si>
  <si>
    <t xml:space="preserve"> “Unencumbered” means free of legal, regulatory, contractual or other restrictions on the ability of the securities dealer to liquidate, sell, transfer, or assign the asset. An asset in the stock should not be pledged (either explicitly or implicitly) to secure, collateralize or credit-enhance any transaction, nor be designated to cover operational costs (such as rents and salaries). This would mean that assets held in trust for retail repo clients would be considered encumbered. </t>
  </si>
  <si>
    <t>Additionally in the Unencumbered assets template:</t>
  </si>
  <si>
    <t>The total value of securities acquired through reverse repo should represent the face and market value of the securities received and not the cash amount lent.</t>
  </si>
  <si>
    <t>Authorized by:</t>
  </si>
  <si>
    <t>Market Value of the Assets Backing the Classic Repo 
$ (in original currency)</t>
  </si>
  <si>
    <t>Net Position
$ (in original currency)</t>
  </si>
  <si>
    <t>JMB202300340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</si>
</sst>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_(&quot;$&quot;* \(#,##0.00\);_(&quot;$&quot;* &quot;-&quot;??_);_(@_)"/>
    <numFmt numFmtId="43" formatCode="_(* #,##0.00_);_(* \(#,##0.00\);_(* &quot;-&quot;??_);_(@_)"/>
    <numFmt numFmtId="164" formatCode="[$-2009]mmmm\ dd\,\ yyyy;@"/>
    <numFmt numFmtId="165" formatCode="_-* #,##0_-;\-* #,##0_-;_-* &quot;-&quot;??_-;_-@_-"/>
    <numFmt numFmtId="166" formatCode="[$-409]d\-mmm\-yy;@"/>
    <numFmt numFmtId="167" formatCode="0.0000%"/>
    <numFmt numFmtId="168" formatCode="_(* #,##0.0000_);_(* \(#,##0.0000\);_(* &quot;-&quot;??_);_(@_)"/>
    <numFmt numFmtId="169" formatCode="0.0%"/>
    <numFmt numFmtId="170" formatCode="[$-F800]dddd\,\ mmmm\ dd\,\ yyyy"/>
    <numFmt numFmtId="171" formatCode="_(* #,##0_);_(* \(#,##0\);_(* &quot;-&quot;??_);_(@_)"/>
  </numFmts>
  <fonts count="50">
    <font>
      <sz val="11"/>
      <color theme="1"/>
      <name val="Calibri"/>
      <family val="2"/>
      <scheme val="minor"/>
    </font>
    <font>
      <sz val="10"/>
      <color theme="1"/>
      <name val="Arial"/>
      <family val="2"/>
    </font>
    <font>
      <b/>
      <sz val="14"/>
      <color theme="3" tint="-0.24994659260841701"/>
      <name val="Arial Unicode MS"/>
      <family val="2"/>
    </font>
    <font>
      <sz val="10"/>
      <color theme="1"/>
      <name val="Arial Unicode MS"/>
      <family val="2"/>
    </font>
    <font>
      <b/>
      <sz val="10"/>
      <color theme="1"/>
      <name val="Arial Unicode MS"/>
      <family val="2"/>
    </font>
    <font>
      <b/>
      <u/>
      <sz val="10"/>
      <color theme="1"/>
      <name val="Arial Unicode MS"/>
      <family val="2"/>
    </font>
    <font>
      <b/>
      <sz val="10"/>
      <color theme="0"/>
      <name val="Arial Unicode MS"/>
      <family val="2"/>
    </font>
    <font>
      <sz val="10"/>
      <name val="Arial Unicode MS"/>
      <family val="2"/>
    </font>
    <font>
      <sz val="9"/>
      <name val="Arial Unicode MS"/>
      <family val="2"/>
    </font>
    <font>
      <sz val="11"/>
      <name val="Times New Roman"/>
      <family val="1"/>
    </font>
    <font>
      <sz val="11"/>
      <color rgb="FF000000"/>
      <name val="Times New Roman"/>
      <family val="1"/>
    </font>
    <font>
      <b/>
      <sz val="8"/>
      <color theme="1"/>
      <name val="Arial Unicode MS"/>
      <family val="2"/>
    </font>
    <font>
      <sz val="8"/>
      <color theme="1"/>
      <name val="Arial Unicode MS"/>
      <family val="2"/>
    </font>
    <font>
      <b/>
      <sz val="10"/>
      <color rgb="FFC00000"/>
      <name val="Arial Unicode MS"/>
      <family val="2"/>
    </font>
    <font>
      <b/>
      <sz val="8"/>
      <color indexed="8"/>
      <name val="Arial Unicode MS"/>
      <family val="2"/>
    </font>
    <font>
      <b/>
      <sz val="14"/>
      <name val="Arial Unicode MS"/>
      <family val="2"/>
    </font>
    <font>
      <sz val="14"/>
      <color theme="1"/>
      <name val="Arial Unicode MS"/>
      <family val="2"/>
    </font>
    <font>
      <b/>
      <sz val="8"/>
      <color indexed="10"/>
      <name val="Arial Unicode MS"/>
      <family val="2"/>
    </font>
    <font>
      <sz val="8"/>
      <color indexed="8"/>
      <name val="Arial Unicode MS"/>
      <family val="2"/>
    </font>
    <font>
      <sz val="10"/>
      <name val="Arial"/>
      <family val="2"/>
    </font>
    <font>
      <b/>
      <u/>
      <sz val="16"/>
      <color rgb="FF220FB1"/>
      <name val="Arial Unicode MS"/>
      <family val="2"/>
    </font>
    <font>
      <sz val="11"/>
      <color theme="1"/>
      <name val="Arial Unicode MS"/>
      <family val="2"/>
    </font>
    <font>
      <b/>
      <sz val="9"/>
      <name val="Arial Unicode MS"/>
      <family val="2"/>
    </font>
    <font>
      <b/>
      <sz val="11"/>
      <color theme="1"/>
      <name val="Arial Unicode MS"/>
      <family val="2"/>
    </font>
    <font>
      <b/>
      <u/>
      <sz val="11"/>
      <color theme="1"/>
      <name val="Arial Unicode MS"/>
      <family val="2"/>
    </font>
    <font>
      <sz val="8"/>
      <name val="Arial Unicode MS"/>
      <family val="2"/>
    </font>
    <font>
      <i/>
      <sz val="8"/>
      <name val="Arial Unicode MS"/>
      <family val="2"/>
    </font>
    <font>
      <sz val="14"/>
      <name val="Arial Unicode MS"/>
      <family val="2"/>
    </font>
    <font>
      <i/>
      <sz val="14"/>
      <name val="Arial Unicode MS"/>
      <family val="2"/>
    </font>
    <font>
      <b/>
      <sz val="8"/>
      <name val="Arial Unicode MS"/>
      <family val="2"/>
    </font>
    <font>
      <b/>
      <sz val="11"/>
      <color theme="0"/>
      <name val="Calibri"/>
      <family val="2"/>
      <scheme val="minor"/>
    </font>
    <font>
      <b/>
      <sz val="11"/>
      <color theme="1"/>
      <name val="Calibri"/>
      <family val="2"/>
      <scheme val="minor"/>
    </font>
    <font>
      <sz val="11"/>
      <color theme="0"/>
      <name val="Calibri"/>
      <family val="2"/>
      <scheme val="minor"/>
    </font>
    <font>
      <b/>
      <sz val="10"/>
      <name val="Arial Unicode MS"/>
      <family val="2"/>
    </font>
    <font>
      <b/>
      <sz val="10"/>
      <color theme="0"/>
      <name val="Calibri"/>
      <family val="2"/>
      <scheme val="minor"/>
    </font>
    <font>
      <i/>
      <sz val="11"/>
      <color theme="1"/>
      <name val="Arial Unicode MS"/>
      <family val="2"/>
    </font>
    <font>
      <b/>
      <u/>
      <sz val="20"/>
      <color indexed="8"/>
      <name val="Aharoni"/>
      <family val="2"/>
      <charset val="177"/>
    </font>
    <font>
      <sz val="11"/>
      <color theme="0"/>
      <name val="Arial Unicode MS"/>
      <family val="2"/>
    </font>
    <font>
      <sz val="11"/>
      <name val="Arial Unicode MS"/>
      <family val="2"/>
    </font>
    <font>
      <b/>
      <sz val="11"/>
      <name val="Arial Unicode MS"/>
      <family val="2"/>
    </font>
    <font>
      <b/>
      <u/>
      <sz val="11"/>
      <name val="Arial Unicode MS"/>
      <family val="2"/>
    </font>
    <font>
      <b/>
      <vertAlign val="superscript"/>
      <sz val="11"/>
      <name val="Arial Unicode MS"/>
      <family val="2"/>
    </font>
    <font>
      <b/>
      <sz val="11"/>
      <color theme="0"/>
      <name val="Arial Unicode MS"/>
      <family val="2"/>
    </font>
    <font>
      <b/>
      <sz val="14"/>
      <color theme="0"/>
      <name val="Arial Unicode MS"/>
      <family val="2"/>
    </font>
    <font>
      <i/>
      <sz val="14"/>
      <color theme="0"/>
      <name val="Arial Unicode MS"/>
      <family val="2"/>
    </font>
    <font>
      <b/>
      <sz val="18"/>
      <name val="Arial Unicode MS"/>
      <family val="2"/>
    </font>
    <font>
      <b/>
      <sz val="16"/>
      <name val="Arial Unicode MS"/>
      <family val="2"/>
    </font>
    <font>
      <sz val="11"/>
      <color theme="1"/>
      <name val="Calibri"/>
      <family val="2"/>
      <scheme val="minor"/>
    </font>
    <font>
      <sz val="8"/>
      <color theme="1"/>
      <name val="Arial Unicode MS"/>
    </font>
    <font>
      <sz val="8"/>
      <color indexed="8"/>
      <name val="Arial Unicode MS"/>
    </font>
  </fonts>
  <fills count="13">
    <fill>
      <patternFill patternType="none"/>
    </fill>
    <fill>
      <patternFill patternType="gray125"/>
    </fill>
    <fill>
      <patternFill patternType="solid">
        <fgColor theme="0"/>
        <bgColor indexed="64"/>
      </patternFill>
    </fill>
    <fill>
      <patternFill patternType="solid">
        <fgColor theme="4" tint="0.79995117038483843"/>
        <bgColor indexed="64"/>
      </patternFill>
    </fill>
    <fill>
      <patternFill patternType="solid">
        <fgColor theme="4" tint="-0.24994659260841701"/>
        <bgColor indexed="64"/>
      </patternFill>
    </fill>
    <fill>
      <patternFill patternType="solid">
        <fgColor rgb="FFFFFFCC"/>
        <bgColor indexed="64"/>
      </patternFill>
    </fill>
    <fill>
      <patternFill patternType="solid">
        <fgColor theme="3" tint="-0.4999542222357860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8" tint="0.59996337778862885"/>
        <bgColor indexed="64"/>
      </patternFill>
    </fill>
    <fill>
      <patternFill patternType="solid">
        <fgColor theme="4" tint="0.39997558519241921"/>
        <bgColor indexed="64"/>
      </patternFill>
    </fill>
    <fill>
      <patternFill patternType="solid">
        <fgColor indexed="41"/>
        <bgColor indexed="64"/>
      </patternFill>
    </fill>
    <fill>
      <patternFill patternType="solid">
        <fgColor theme="4" tint="-0.49995422223578601"/>
        <bgColor indexed="64"/>
      </patternFill>
    </fill>
  </fills>
  <borders count="56">
    <border>
      <left/>
      <right/>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medium">
        <color auto="1"/>
      </top>
      <bottom style="thin">
        <color auto="1"/>
      </bottom>
      <diagonal/>
    </border>
    <border>
      <left/>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top style="medium">
        <color auto="1"/>
      </top>
      <bottom style="medium">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style="thin">
        <color auto="1"/>
      </right>
      <top style="thin">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auto="1"/>
      </bottom>
      <diagonal/>
    </border>
    <border>
      <left style="medium">
        <color indexed="64"/>
      </left>
      <right/>
      <top style="thin">
        <color auto="1"/>
      </top>
      <bottom style="medium">
        <color indexed="64"/>
      </bottom>
      <diagonal/>
    </border>
    <border>
      <left style="thin">
        <color auto="1"/>
      </left>
      <right style="thin">
        <color auto="1"/>
      </right>
      <top/>
      <bottom style="medium">
        <color indexed="64"/>
      </bottom>
      <diagonal/>
    </border>
  </borders>
  <cellStyleXfs count="7">
    <xf numFmtId="0" fontId="0" fillId="0" borderId="0"/>
    <xf numFmtId="9" fontId="47" fillId="0" borderId="0" applyFont="0" applyFill="0" applyBorder="0" applyAlignment="0" applyProtection="0"/>
    <xf numFmtId="44" fontId="47" fillId="0" borderId="0" applyFont="0" applyFill="0" applyBorder="0" applyAlignment="0" applyProtection="0"/>
    <xf numFmtId="43" fontId="47" fillId="0" borderId="0" applyFont="0" applyFill="0" applyBorder="0" applyAlignment="0" applyProtection="0"/>
    <xf numFmtId="0" fontId="1" fillId="0" borderId="0"/>
    <xf numFmtId="0" fontId="19" fillId="0" borderId="0"/>
    <xf numFmtId="43" fontId="19" fillId="0" borderId="0" applyFont="0" applyFill="0" applyBorder="0" applyAlignment="0" applyProtection="0"/>
  </cellStyleXfs>
  <cellXfs count="309">
    <xf numFmtId="0" fontId="0" fillId="0" borderId="0" xfId="0"/>
    <xf numFmtId="0" fontId="21" fillId="0" borderId="0" xfId="0" applyFont="1" applyAlignment="1">
      <alignment horizontal="left" vertical="top" wrapText="1"/>
    </xf>
    <xf numFmtId="0" fontId="20" fillId="0" borderId="0" xfId="0" applyFont="1"/>
    <xf numFmtId="0" fontId="21" fillId="0" borderId="0" xfId="0" applyFont="1"/>
    <xf numFmtId="0" fontId="21" fillId="0" borderId="0" xfId="0" quotePrefix="1" applyFont="1" applyAlignment="1">
      <alignment horizontal="center"/>
    </xf>
    <xf numFmtId="0" fontId="23" fillId="0" borderId="0" xfId="0" applyFont="1"/>
    <xf numFmtId="0" fontId="24" fillId="0" borderId="0" xfId="0" applyFont="1"/>
    <xf numFmtId="0" fontId="25" fillId="0" borderId="0" xfId="4" applyFont="1" applyProtection="1">
      <protection locked="0"/>
    </xf>
    <xf numFmtId="0" fontId="12" fillId="0" borderId="0" xfId="4" applyFont="1" applyProtection="1">
      <protection locked="0"/>
    </xf>
    <xf numFmtId="0" fontId="12" fillId="0" borderId="0" xfId="4" applyFont="1" applyAlignment="1" applyProtection="1">
      <alignment horizontal="center"/>
      <protection locked="0"/>
    </xf>
    <xf numFmtId="0" fontId="12" fillId="2" borderId="0" xfId="4" applyFont="1" applyFill="1" applyProtection="1">
      <protection locked="0"/>
    </xf>
    <xf numFmtId="0" fontId="13" fillId="0" borderId="0" xfId="4" applyFont="1" applyAlignment="1" applyProtection="1">
      <alignment horizontal="right"/>
      <protection locked="0"/>
    </xf>
    <xf numFmtId="0" fontId="14" fillId="0" borderId="0" xfId="4" applyFont="1" applyAlignment="1" applyProtection="1">
      <alignment horizontal="center"/>
      <protection locked="0"/>
    </xf>
    <xf numFmtId="15" fontId="14" fillId="0" borderId="0" xfId="4" applyNumberFormat="1" applyFont="1" applyAlignment="1" applyProtection="1">
      <alignment horizontal="center"/>
      <protection locked="0"/>
    </xf>
    <xf numFmtId="0" fontId="13" fillId="0" borderId="1" xfId="4" applyFont="1" applyBorder="1" applyAlignment="1" applyProtection="1">
      <alignment horizontal="right"/>
      <protection locked="0"/>
    </xf>
    <xf numFmtId="0" fontId="13" fillId="0" borderId="2" xfId="4" applyFont="1" applyBorder="1" applyAlignment="1" applyProtection="1">
      <alignment horizontal="right"/>
      <protection locked="0"/>
    </xf>
    <xf numFmtId="0" fontId="13" fillId="0" borderId="4" xfId="4" applyFont="1" applyBorder="1" applyAlignment="1" applyProtection="1">
      <alignment horizontal="right"/>
      <protection locked="0"/>
    </xf>
    <xf numFmtId="0" fontId="26" fillId="0" borderId="0" xfId="4" applyFont="1" applyProtection="1">
      <protection locked="0"/>
    </xf>
    <xf numFmtId="0" fontId="15" fillId="3" borderId="6" xfId="4" applyFont="1" applyFill="1" applyBorder="1" applyProtection="1">
      <protection locked="0"/>
    </xf>
    <xf numFmtId="0" fontId="15" fillId="3" borderId="7" xfId="4" applyFont="1" applyFill="1" applyBorder="1" applyProtection="1">
      <protection locked="0"/>
    </xf>
    <xf numFmtId="0" fontId="15" fillId="3" borderId="8" xfId="4" applyFont="1" applyFill="1" applyBorder="1" applyProtection="1">
      <protection locked="0"/>
    </xf>
    <xf numFmtId="0" fontId="27" fillId="0" borderId="0" xfId="4" applyFont="1" applyProtection="1">
      <protection locked="0"/>
    </xf>
    <xf numFmtId="0" fontId="28" fillId="0" borderId="0" xfId="4" applyFont="1" applyProtection="1">
      <protection locked="0"/>
    </xf>
    <xf numFmtId="0" fontId="16" fillId="0" borderId="0" xfId="4" applyFont="1" applyProtection="1">
      <protection locked="0"/>
    </xf>
    <xf numFmtId="0" fontId="14" fillId="0" borderId="0" xfId="4" applyFont="1" applyProtection="1">
      <protection locked="0"/>
    </xf>
    <xf numFmtId="0" fontId="17" fillId="0" borderId="0" xfId="4" applyFont="1" applyAlignment="1" applyProtection="1">
      <alignment horizontal="center"/>
      <protection locked="0"/>
    </xf>
    <xf numFmtId="0" fontId="17" fillId="0" borderId="0" xfId="4" applyFont="1" applyProtection="1">
      <protection locked="0"/>
    </xf>
    <xf numFmtId="0" fontId="17" fillId="2" borderId="0" xfId="4" applyFont="1" applyFill="1" applyProtection="1">
      <protection locked="0"/>
    </xf>
    <xf numFmtId="0" fontId="29" fillId="0" borderId="0" xfId="4" applyFont="1" applyProtection="1">
      <protection locked="0"/>
    </xf>
    <xf numFmtId="0" fontId="11" fillId="0" borderId="9" xfId="4" applyFont="1" applyBorder="1" applyAlignment="1" applyProtection="1">
      <alignment horizontal="center" vertical="center"/>
      <protection locked="0"/>
    </xf>
    <xf numFmtId="0" fontId="11" fillId="0" borderId="10" xfId="4" applyFont="1" applyBorder="1" applyAlignment="1" applyProtection="1">
      <alignment horizontal="center" vertical="center" wrapText="1"/>
      <protection locked="0"/>
    </xf>
    <xf numFmtId="0" fontId="11" fillId="0" borderId="11" xfId="4" applyFont="1" applyBorder="1" applyAlignment="1" applyProtection="1">
      <alignment horizontal="center" vertical="center" wrapText="1"/>
      <protection locked="0"/>
    </xf>
    <xf numFmtId="0" fontId="14" fillId="0" borderId="11" xfId="4" applyFont="1" applyBorder="1" applyAlignment="1" applyProtection="1">
      <alignment horizontal="center" vertical="center" wrapText="1"/>
      <protection locked="0"/>
    </xf>
    <xf numFmtId="0" fontId="14" fillId="0" borderId="12" xfId="4" applyFont="1" applyBorder="1" applyAlignment="1" applyProtection="1">
      <alignment horizontal="center" vertical="center" wrapText="1"/>
      <protection locked="0"/>
    </xf>
    <xf numFmtId="2" fontId="14" fillId="2" borderId="12" xfId="4" applyNumberFormat="1" applyFont="1" applyFill="1" applyBorder="1" applyAlignment="1" applyProtection="1">
      <alignment horizontal="center" vertical="center" wrapText="1"/>
      <protection locked="0"/>
    </xf>
    <xf numFmtId="2" fontId="14" fillId="0" borderId="12" xfId="4" applyNumberFormat="1" applyFont="1" applyBorder="1" applyAlignment="1" applyProtection="1">
      <alignment horizontal="center" vertical="center" wrapText="1"/>
      <protection locked="0"/>
    </xf>
    <xf numFmtId="2" fontId="14" fillId="0" borderId="13" xfId="4" applyNumberFormat="1" applyFont="1" applyBorder="1" applyAlignment="1" applyProtection="1">
      <alignment horizontal="center" vertical="center" wrapText="1"/>
      <protection locked="0"/>
    </xf>
    <xf numFmtId="0" fontId="25" fillId="0" borderId="0" xfId="4" applyFont="1" applyAlignment="1" applyProtection="1">
      <alignment horizontal="center" vertical="center" wrapText="1"/>
      <protection locked="0"/>
    </xf>
    <xf numFmtId="0" fontId="12" fillId="0" borderId="0" xfId="4" applyFont="1" applyAlignment="1" applyProtection="1">
      <alignment horizontal="center" vertical="center" wrapText="1"/>
      <protection locked="0"/>
    </xf>
    <xf numFmtId="0" fontId="11" fillId="0" borderId="16" xfId="4" applyFont="1" applyBorder="1" applyAlignment="1" applyProtection="1">
      <alignment horizontal="center" vertical="center" wrapText="1"/>
      <protection locked="0"/>
    </xf>
    <xf numFmtId="0" fontId="14" fillId="0" borderId="16" xfId="4" applyFont="1" applyBorder="1" applyAlignment="1" applyProtection="1">
      <alignment horizontal="center" vertical="center" wrapText="1"/>
      <protection locked="0"/>
    </xf>
    <xf numFmtId="0" fontId="14" fillId="0" borderId="17" xfId="4" applyFont="1" applyBorder="1" applyAlignment="1" applyProtection="1">
      <alignment horizontal="center" vertical="center" wrapText="1"/>
      <protection locked="0"/>
    </xf>
    <xf numFmtId="2" fontId="14" fillId="2" borderId="17" xfId="4" applyNumberFormat="1" applyFont="1" applyFill="1" applyBorder="1" applyAlignment="1" applyProtection="1">
      <alignment horizontal="center" vertical="center" wrapText="1"/>
      <protection locked="0"/>
    </xf>
    <xf numFmtId="2" fontId="14" fillId="0" borderId="17" xfId="4" applyNumberFormat="1" applyFont="1" applyBorder="1" applyAlignment="1" applyProtection="1">
      <alignment horizontal="center" vertical="center" wrapText="1"/>
      <protection locked="0"/>
    </xf>
    <xf numFmtId="2" fontId="14" fillId="0" borderId="18" xfId="4" applyNumberFormat="1" applyFont="1" applyBorder="1" applyAlignment="1" applyProtection="1">
      <alignment horizontal="center" vertical="center" wrapText="1"/>
      <protection locked="0"/>
    </xf>
    <xf numFmtId="0" fontId="12" fillId="0" borderId="19" xfId="4" applyFont="1" applyBorder="1" applyAlignment="1" applyProtection="1">
      <alignment horizontal="center"/>
      <protection locked="0"/>
    </xf>
    <xf numFmtId="0" fontId="11" fillId="0" borderId="17" xfId="4" applyFont="1" applyBorder="1" applyAlignment="1" applyProtection="1">
      <alignment horizontal="center" vertical="center" wrapText="1"/>
      <protection locked="0"/>
    </xf>
    <xf numFmtId="0" fontId="12" fillId="0" borderId="20" xfId="4" applyFont="1" applyBorder="1" applyAlignment="1" applyProtection="1">
      <alignment horizontal="center"/>
      <protection locked="0"/>
    </xf>
    <xf numFmtId="0" fontId="12" fillId="0" borderId="21" xfId="4" applyFont="1" applyBorder="1" applyProtection="1">
      <protection locked="0"/>
    </xf>
    <xf numFmtId="0" fontId="18" fillId="0" borderId="21" xfId="4" applyFont="1" applyBorder="1" applyProtection="1">
      <protection locked="0"/>
    </xf>
    <xf numFmtId="166" fontId="18" fillId="0" borderId="20" xfId="4" applyNumberFormat="1" applyFont="1" applyBorder="1" applyProtection="1">
      <protection locked="0"/>
    </xf>
    <xf numFmtId="0" fontId="18" fillId="0" borderId="20" xfId="4" applyFont="1" applyBorder="1" applyProtection="1">
      <protection locked="0"/>
    </xf>
    <xf numFmtId="10" fontId="18" fillId="2" borderId="20" xfId="1" applyNumberFormat="1" applyFont="1" applyFill="1" applyBorder="1" applyProtection="1">
      <protection locked="0"/>
    </xf>
    <xf numFmtId="165" fontId="18" fillId="0" borderId="20" xfId="3" applyNumberFormat="1" applyFont="1" applyBorder="1" applyProtection="1">
      <protection locked="0"/>
    </xf>
    <xf numFmtId="167" fontId="18" fillId="0" borderId="22" xfId="1" applyNumberFormat="1" applyFont="1" applyBorder="1" applyProtection="1">
      <protection locked="0"/>
    </xf>
    <xf numFmtId="166" fontId="18" fillId="0" borderId="23" xfId="4" applyNumberFormat="1" applyFont="1" applyBorder="1" applyProtection="1">
      <protection locked="0"/>
    </xf>
    <xf numFmtId="167" fontId="18" fillId="0" borderId="22" xfId="1" applyNumberFormat="1" applyFont="1" applyFill="1" applyBorder="1" applyProtection="1">
      <protection locked="0"/>
    </xf>
    <xf numFmtId="0" fontId="15" fillId="0" borderId="25" xfId="4" applyFont="1" applyBorder="1" applyAlignment="1" applyProtection="1">
      <alignment horizontal="center"/>
      <protection locked="0"/>
    </xf>
    <xf numFmtId="0" fontId="15" fillId="0" borderId="26" xfId="4" applyFont="1" applyBorder="1" applyAlignment="1" applyProtection="1">
      <alignment horizontal="center"/>
      <protection locked="0"/>
    </xf>
    <xf numFmtId="0" fontId="15" fillId="2" borderId="26" xfId="4" applyFont="1" applyFill="1" applyBorder="1" applyAlignment="1" applyProtection="1">
      <alignment horizontal="center"/>
      <protection locked="0"/>
    </xf>
    <xf numFmtId="0" fontId="12" fillId="0" borderId="27" xfId="4" applyFont="1" applyBorder="1" applyAlignment="1" applyProtection="1">
      <alignment horizontal="center"/>
      <protection locked="0"/>
    </xf>
    <xf numFmtId="0" fontId="12" fillId="0" borderId="20" xfId="4" applyFont="1" applyBorder="1" applyProtection="1">
      <protection locked="0"/>
    </xf>
    <xf numFmtId="2" fontId="14" fillId="0" borderId="20" xfId="4" applyNumberFormat="1" applyFont="1" applyBorder="1" applyAlignment="1" applyProtection="1">
      <alignment horizontal="center" vertical="center" wrapText="1"/>
      <protection locked="0"/>
    </xf>
    <xf numFmtId="0" fontId="12" fillId="0" borderId="29" xfId="4" applyFont="1" applyBorder="1" applyProtection="1">
      <protection locked="0"/>
    </xf>
    <xf numFmtId="0" fontId="12" fillId="0" borderId="30" xfId="4" applyFont="1" applyBorder="1" applyProtection="1">
      <protection locked="0"/>
    </xf>
    <xf numFmtId="0" fontId="18" fillId="0" borderId="30" xfId="4" applyFont="1" applyBorder="1" applyProtection="1">
      <protection locked="0"/>
    </xf>
    <xf numFmtId="166" fontId="18" fillId="0" borderId="29" xfId="4" applyNumberFormat="1" applyFont="1" applyBorder="1" applyProtection="1">
      <protection locked="0"/>
    </xf>
    <xf numFmtId="0" fontId="18" fillId="0" borderId="29" xfId="4" applyFont="1" applyBorder="1" applyProtection="1">
      <protection locked="0"/>
    </xf>
    <xf numFmtId="10" fontId="18" fillId="2" borderId="29" xfId="1" applyNumberFormat="1" applyFont="1" applyFill="1" applyBorder="1" applyProtection="1">
      <protection locked="0"/>
    </xf>
    <xf numFmtId="167" fontId="18" fillId="0" borderId="31" xfId="1" applyNumberFormat="1" applyFont="1" applyBorder="1" applyProtection="1">
      <protection locked="0"/>
    </xf>
    <xf numFmtId="2" fontId="14" fillId="0" borderId="17" xfId="4" applyNumberFormat="1" applyFont="1" applyBorder="1" applyAlignment="1">
      <alignment horizontal="center" vertical="center" wrapText="1"/>
    </xf>
    <xf numFmtId="0" fontId="3" fillId="0" borderId="0" xfId="0" applyFont="1" applyProtection="1">
      <protection locked="0"/>
    </xf>
    <xf numFmtId="0" fontId="3" fillId="0" borderId="0" xfId="0" applyFont="1" applyAlignment="1" applyProtection="1">
      <alignment horizontal="right"/>
      <protection locked="0"/>
    </xf>
    <xf numFmtId="43" fontId="4" fillId="0" borderId="0" xfId="3" applyFont="1" applyBorder="1" applyAlignment="1" applyProtection="1">
      <alignment horizontal="left"/>
      <protection locked="0"/>
    </xf>
    <xf numFmtId="164" fontId="4" fillId="0" borderId="0" xfId="0" applyNumberFormat="1" applyFont="1" applyAlignment="1" applyProtection="1">
      <alignment horizontal="left"/>
      <protection locked="0"/>
    </xf>
    <xf numFmtId="0" fontId="22"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5" fillId="0" borderId="0" xfId="0" applyFont="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Alignment="1" applyProtection="1">
      <alignment horizontal="center" wrapText="1"/>
      <protection locked="0"/>
    </xf>
    <xf numFmtId="0" fontId="4" fillId="0" borderId="1" xfId="0" applyFont="1" applyBorder="1" applyAlignment="1" applyProtection="1">
      <alignment horizontal="left" vertical="top" wrapText="1"/>
      <protection locked="0"/>
    </xf>
    <xf numFmtId="0" fontId="4" fillId="0" borderId="26" xfId="0" applyFont="1" applyBorder="1" applyAlignment="1" applyProtection="1">
      <alignment horizontal="left" vertical="top"/>
      <protection locked="0"/>
    </xf>
    <xf numFmtId="0" fontId="4" fillId="0" borderId="32" xfId="0" applyFont="1" applyBorder="1" applyAlignment="1" applyProtection="1">
      <alignment horizontal="left" vertical="top"/>
      <protection locked="0"/>
    </xf>
    <xf numFmtId="0" fontId="3" fillId="0" borderId="0" xfId="0" applyFont="1" applyAlignment="1" applyProtection="1">
      <alignment horizontal="center" vertical="center"/>
      <protection locked="0"/>
    </xf>
    <xf numFmtId="0" fontId="6" fillId="4" borderId="33" xfId="0" applyFont="1" applyFill="1" applyBorder="1" applyAlignment="1" applyProtection="1">
      <alignment vertical="center"/>
      <protection locked="0"/>
    </xf>
    <xf numFmtId="0" fontId="6" fillId="4" borderId="33"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43" fontId="4" fillId="0" borderId="27" xfId="3" applyFont="1" applyFill="1" applyBorder="1" applyAlignment="1" applyProtection="1">
      <protection locked="0"/>
    </xf>
    <xf numFmtId="43" fontId="4" fillId="5" borderId="19" xfId="3" applyFont="1" applyFill="1" applyBorder="1" applyAlignment="1" applyProtection="1">
      <protection locked="0"/>
    </xf>
    <xf numFmtId="43" fontId="4" fillId="2" borderId="20" xfId="3" applyFont="1" applyFill="1" applyBorder="1" applyAlignment="1" applyProtection="1">
      <protection locked="0"/>
    </xf>
    <xf numFmtId="10" fontId="4" fillId="5" borderId="19" xfId="1" applyNumberFormat="1" applyFont="1" applyFill="1" applyBorder="1" applyAlignment="1" applyProtection="1">
      <protection locked="0"/>
    </xf>
    <xf numFmtId="43" fontId="4" fillId="2" borderId="21" xfId="3" applyFont="1" applyFill="1" applyBorder="1" applyAlignment="1" applyProtection="1">
      <protection locked="0"/>
    </xf>
    <xf numFmtId="43" fontId="4" fillId="5" borderId="20" xfId="3" applyFont="1" applyFill="1" applyBorder="1" applyAlignment="1" applyProtection="1">
      <protection locked="0"/>
    </xf>
    <xf numFmtId="43" fontId="4" fillId="2" borderId="36" xfId="3" applyFont="1" applyFill="1" applyBorder="1" applyAlignment="1" applyProtection="1">
      <protection locked="0"/>
    </xf>
    <xf numFmtId="43" fontId="4" fillId="2" borderId="22" xfId="3" applyFont="1" applyFill="1" applyBorder="1" applyAlignment="1" applyProtection="1">
      <protection locked="0"/>
    </xf>
    <xf numFmtId="43" fontId="4" fillId="3" borderId="19" xfId="3" applyFont="1" applyFill="1" applyBorder="1" applyAlignment="1" applyProtection="1">
      <protection locked="0"/>
    </xf>
    <xf numFmtId="43" fontId="4" fillId="6" borderId="27" xfId="3" applyFont="1" applyFill="1" applyBorder="1" applyAlignment="1" applyProtection="1">
      <protection locked="0"/>
    </xf>
    <xf numFmtId="43" fontId="4" fillId="6" borderId="19" xfId="3" applyFont="1" applyFill="1" applyBorder="1" applyAlignment="1" applyProtection="1">
      <protection locked="0"/>
    </xf>
    <xf numFmtId="43" fontId="4" fillId="6" borderId="20" xfId="3" applyFont="1" applyFill="1" applyBorder="1" applyAlignment="1" applyProtection="1">
      <protection locked="0"/>
    </xf>
    <xf numFmtId="43" fontId="4" fillId="6" borderId="21" xfId="3" applyFont="1" applyFill="1" applyBorder="1" applyAlignment="1" applyProtection="1">
      <protection locked="0"/>
    </xf>
    <xf numFmtId="43" fontId="4" fillId="6" borderId="36" xfId="3" applyFont="1" applyFill="1" applyBorder="1" applyAlignment="1" applyProtection="1">
      <protection locked="0"/>
    </xf>
    <xf numFmtId="43" fontId="4" fillId="6" borderId="22" xfId="3" applyFont="1" applyFill="1" applyBorder="1" applyAlignment="1" applyProtection="1">
      <protection locked="0"/>
    </xf>
    <xf numFmtId="169" fontId="4" fillId="5" borderId="19" xfId="1" applyNumberFormat="1" applyFont="1" applyFill="1" applyBorder="1" applyAlignment="1" applyProtection="1">
      <protection locked="0"/>
    </xf>
    <xf numFmtId="43" fontId="4" fillId="0" borderId="0" xfId="3" applyFont="1" applyFill="1" applyBorder="1" applyAlignment="1" applyProtection="1">
      <protection locked="0"/>
    </xf>
    <xf numFmtId="0" fontId="9" fillId="0" borderId="0" xfId="0" applyFont="1" applyAlignment="1" applyProtection="1">
      <alignment horizontal="justify" vertical="center"/>
      <protection locked="0"/>
    </xf>
    <xf numFmtId="0" fontId="10" fillId="0" borderId="0" xfId="0" applyFont="1" applyAlignment="1" applyProtection="1">
      <alignment horizontal="justify" vertical="center"/>
      <protection locked="0"/>
    </xf>
    <xf numFmtId="0" fontId="13" fillId="2" borderId="9" xfId="4" applyFont="1" applyFill="1" applyBorder="1" applyAlignment="1" applyProtection="1">
      <alignment horizontal="right"/>
      <protection locked="0"/>
    </xf>
    <xf numFmtId="44" fontId="13" fillId="0" borderId="9" xfId="2" applyFont="1" applyBorder="1" applyAlignment="1" applyProtection="1">
      <alignment horizontal="center"/>
      <protection locked="0"/>
    </xf>
    <xf numFmtId="0" fontId="5" fillId="0" borderId="9" xfId="0" applyFont="1" applyBorder="1" applyAlignment="1" applyProtection="1">
      <alignment horizontal="center"/>
      <protection locked="0"/>
    </xf>
    <xf numFmtId="0" fontId="0" fillId="0" borderId="0" xfId="0" applyAlignment="1">
      <alignment horizontal="center"/>
    </xf>
    <xf numFmtId="43" fontId="4" fillId="0" borderId="40" xfId="3" applyFont="1" applyFill="1" applyBorder="1" applyAlignment="1" applyProtection="1">
      <protection locked="0"/>
    </xf>
    <xf numFmtId="43" fontId="4" fillId="5" borderId="41" xfId="3" applyFont="1" applyFill="1" applyBorder="1" applyAlignment="1" applyProtection="1">
      <protection locked="0"/>
    </xf>
    <xf numFmtId="43" fontId="4" fillId="2" borderId="17" xfId="3" applyFont="1" applyFill="1" applyBorder="1" applyAlignment="1" applyProtection="1">
      <protection locked="0"/>
    </xf>
    <xf numFmtId="10" fontId="4" fillId="5" borderId="41" xfId="1" applyNumberFormat="1" applyFont="1" applyFill="1" applyBorder="1" applyAlignment="1" applyProtection="1">
      <protection locked="0"/>
    </xf>
    <xf numFmtId="43" fontId="4" fillId="2" borderId="16" xfId="3" applyFont="1" applyFill="1" applyBorder="1" applyAlignment="1" applyProtection="1">
      <protection locked="0"/>
    </xf>
    <xf numFmtId="43" fontId="4" fillId="5" borderId="17" xfId="3" applyFont="1" applyFill="1" applyBorder="1" applyAlignment="1" applyProtection="1">
      <protection locked="0"/>
    </xf>
    <xf numFmtId="43" fontId="4" fillId="2" borderId="42" xfId="3" applyFont="1" applyFill="1" applyBorder="1" applyAlignment="1" applyProtection="1">
      <protection locked="0"/>
    </xf>
    <xf numFmtId="43" fontId="4" fillId="2" borderId="18" xfId="3" applyFont="1" applyFill="1" applyBorder="1" applyAlignment="1" applyProtection="1">
      <protection locked="0"/>
    </xf>
    <xf numFmtId="44" fontId="13" fillId="2" borderId="37" xfId="2" applyFont="1" applyFill="1" applyBorder="1" applyAlignment="1" applyProtection="1">
      <alignment horizontal="center"/>
      <protection locked="0"/>
    </xf>
    <xf numFmtId="0" fontId="33" fillId="7" borderId="40" xfId="0" applyFont="1" applyFill="1" applyBorder="1" applyAlignment="1" applyProtection="1">
      <alignment vertical="center"/>
      <protection locked="0"/>
    </xf>
    <xf numFmtId="0" fontId="33" fillId="7" borderId="6" xfId="0" applyFont="1" applyFill="1" applyBorder="1" applyAlignment="1" applyProtection="1">
      <alignment horizontal="center" vertical="center"/>
      <protection locked="0"/>
    </xf>
    <xf numFmtId="0" fontId="33" fillId="7" borderId="10" xfId="0" applyFont="1" applyFill="1" applyBorder="1" applyAlignment="1" applyProtection="1">
      <alignment horizontal="center" vertical="center" wrapText="1"/>
      <protection locked="0"/>
    </xf>
    <xf numFmtId="0" fontId="33" fillId="7" borderId="12" xfId="0" applyFont="1" applyFill="1" applyBorder="1" applyAlignment="1" applyProtection="1">
      <alignment horizontal="center" vertical="center" wrapText="1"/>
      <protection locked="0"/>
    </xf>
    <xf numFmtId="0" fontId="33" fillId="7" borderId="43" xfId="0" applyFont="1" applyFill="1" applyBorder="1" applyAlignment="1" applyProtection="1">
      <alignment horizontal="center" vertical="center" wrapText="1"/>
      <protection locked="0"/>
    </xf>
    <xf numFmtId="0" fontId="33" fillId="7" borderId="13" xfId="0" applyFont="1" applyFill="1" applyBorder="1" applyAlignment="1" applyProtection="1">
      <alignment horizontal="center" vertical="center" wrapText="1"/>
      <protection locked="0"/>
    </xf>
    <xf numFmtId="43" fontId="4" fillId="0" borderId="27" xfId="3" applyFont="1" applyFill="1" applyBorder="1" applyAlignment="1" applyProtection="1">
      <alignment horizontal="left"/>
      <protection locked="0"/>
    </xf>
    <xf numFmtId="0" fontId="0" fillId="0" borderId="0" xfId="0" applyAlignment="1">
      <alignment wrapText="1"/>
    </xf>
    <xf numFmtId="0" fontId="31" fillId="0" borderId="0" xfId="0" applyFont="1" applyAlignment="1">
      <alignment wrapText="1"/>
    </xf>
    <xf numFmtId="0" fontId="0" fillId="0" borderId="0" xfId="0" applyAlignment="1">
      <alignment horizontal="center" wrapText="1"/>
    </xf>
    <xf numFmtId="0" fontId="31" fillId="0" borderId="14" xfId="0" applyFont="1" applyBorder="1" applyAlignment="1">
      <alignment wrapText="1"/>
    </xf>
    <xf numFmtId="0" fontId="31" fillId="0" borderId="15" xfId="0" applyFont="1" applyBorder="1" applyAlignment="1">
      <alignment wrapText="1"/>
    </xf>
    <xf numFmtId="0" fontId="31" fillId="0" borderId="35" xfId="0" applyFont="1" applyBorder="1" applyAlignment="1">
      <alignment wrapText="1"/>
    </xf>
    <xf numFmtId="0" fontId="31" fillId="0" borderId="44" xfId="0" applyFont="1" applyBorder="1" applyAlignment="1">
      <alignment horizontal="center"/>
    </xf>
    <xf numFmtId="0" fontId="0" fillId="0" borderId="28" xfId="0" applyBorder="1" applyAlignment="1">
      <alignment wrapText="1"/>
    </xf>
    <xf numFmtId="0" fontId="31" fillId="0" borderId="45" xfId="0" applyFont="1" applyBorder="1" applyAlignment="1">
      <alignment wrapText="1"/>
    </xf>
    <xf numFmtId="0" fontId="31" fillId="0" borderId="46" xfId="0" applyFont="1" applyBorder="1" applyAlignment="1">
      <alignment horizontal="center"/>
    </xf>
    <xf numFmtId="0" fontId="31" fillId="0" borderId="46" xfId="0" applyFont="1" applyBorder="1" applyAlignment="1">
      <alignment wrapText="1"/>
    </xf>
    <xf numFmtId="0" fontId="0" fillId="0" borderId="46" xfId="0" applyBorder="1" applyAlignment="1">
      <alignment wrapText="1"/>
    </xf>
    <xf numFmtId="0" fontId="0" fillId="0" borderId="24" xfId="0" applyBorder="1" applyAlignment="1">
      <alignment wrapText="1"/>
    </xf>
    <xf numFmtId="0" fontId="31" fillId="0" borderId="47" xfId="0" applyFont="1" applyBorder="1" applyAlignment="1">
      <alignment wrapText="1"/>
    </xf>
    <xf numFmtId="15" fontId="31" fillId="0" borderId="0" xfId="0" applyNumberFormat="1" applyFont="1" applyAlignment="1">
      <alignment horizontal="center"/>
    </xf>
    <xf numFmtId="0" fontId="0" fillId="0" borderId="21" xfId="0" applyBorder="1" applyAlignment="1">
      <alignment wrapText="1"/>
    </xf>
    <xf numFmtId="0" fontId="31" fillId="0" borderId="42" xfId="0" applyFont="1" applyBorder="1" applyAlignment="1">
      <alignment wrapText="1"/>
    </xf>
    <xf numFmtId="0" fontId="31" fillId="0" borderId="44" xfId="0" applyFont="1" applyBorder="1" applyAlignment="1">
      <alignment wrapText="1"/>
    </xf>
    <xf numFmtId="0" fontId="0" fillId="0" borderId="44" xfId="0" applyBorder="1" applyAlignment="1">
      <alignment wrapText="1"/>
    </xf>
    <xf numFmtId="0" fontId="0" fillId="0" borderId="16" xfId="0" applyBorder="1" applyAlignment="1">
      <alignment wrapText="1"/>
    </xf>
    <xf numFmtId="0" fontId="30" fillId="8" borderId="36" xfId="0" applyFont="1" applyFill="1" applyBorder="1" applyAlignment="1">
      <alignment wrapText="1"/>
    </xf>
    <xf numFmtId="0" fontId="32" fillId="8" borderId="28" xfId="0" applyFont="1" applyFill="1" applyBorder="1" applyAlignment="1">
      <alignment wrapText="1"/>
    </xf>
    <xf numFmtId="0" fontId="32" fillId="8" borderId="21" xfId="0" applyFont="1" applyFill="1" applyBorder="1" applyAlignment="1">
      <alignment wrapText="1"/>
    </xf>
    <xf numFmtId="0" fontId="34" fillId="0" borderId="0" xfId="0" applyFont="1" applyAlignment="1">
      <alignment horizontal="center" vertical="center"/>
    </xf>
    <xf numFmtId="170" fontId="31" fillId="0" borderId="28" xfId="0" applyNumberFormat="1" applyFont="1" applyBorder="1" applyAlignment="1">
      <alignment horizontal="center"/>
    </xf>
    <xf numFmtId="2" fontId="31" fillId="0" borderId="48" xfId="0" applyNumberFormat="1" applyFont="1" applyBorder="1" applyAlignment="1">
      <alignment horizontal="center" wrapText="1"/>
    </xf>
    <xf numFmtId="2" fontId="31" fillId="0" borderId="29" xfId="0" applyNumberFormat="1" applyFont="1" applyBorder="1" applyAlignment="1">
      <alignment horizontal="center" wrapText="1"/>
    </xf>
    <xf numFmtId="2" fontId="31" fillId="0" borderId="31" xfId="0" applyNumberFormat="1" applyFont="1" applyBorder="1" applyAlignment="1">
      <alignment wrapText="1"/>
    </xf>
    <xf numFmtId="0" fontId="30" fillId="8" borderId="6" xfId="0" applyFont="1" applyFill="1" applyBorder="1" applyAlignment="1">
      <alignment horizontal="center" wrapText="1"/>
    </xf>
    <xf numFmtId="0" fontId="30" fillId="8" borderId="7" xfId="0" applyFont="1" applyFill="1" applyBorder="1" applyAlignment="1">
      <alignment horizontal="center" wrapText="1"/>
    </xf>
    <xf numFmtId="0" fontId="30" fillId="8" borderId="8" xfId="0" applyFont="1" applyFill="1" applyBorder="1" applyAlignment="1">
      <alignment horizontal="center" wrapText="1"/>
    </xf>
    <xf numFmtId="168" fontId="4" fillId="0" borderId="0" xfId="3" applyNumberFormat="1" applyFont="1" applyFill="1" applyBorder="1" applyAlignment="1" applyProtection="1">
      <alignment horizontal="left"/>
      <protection locked="0"/>
    </xf>
    <xf numFmtId="0" fontId="24" fillId="0" borderId="0" xfId="0" quotePrefix="1" applyFont="1" applyAlignment="1">
      <alignment horizontal="left"/>
    </xf>
    <xf numFmtId="0" fontId="3" fillId="0" borderId="0" xfId="0" applyFont="1" applyAlignment="1">
      <alignment horizontal="right"/>
    </xf>
    <xf numFmtId="43" fontId="33" fillId="7" borderId="27" xfId="3" applyFont="1" applyFill="1" applyBorder="1" applyAlignment="1" applyProtection="1"/>
    <xf numFmtId="43" fontId="4" fillId="2" borderId="22" xfId="3" applyFont="1" applyFill="1" applyBorder="1" applyAlignment="1" applyProtection="1"/>
    <xf numFmtId="0" fontId="3" fillId="0" borderId="0" xfId="0" applyFont="1"/>
    <xf numFmtId="0" fontId="21" fillId="0" borderId="0" xfId="0" quotePrefix="1" applyFont="1" applyAlignment="1">
      <alignment horizontal="center" vertical="top"/>
    </xf>
    <xf numFmtId="0" fontId="6" fillId="8" borderId="35" xfId="0" applyFont="1" applyFill="1" applyBorder="1" applyAlignment="1" applyProtection="1">
      <alignment horizontal="center" vertical="center" wrapText="1"/>
      <protection locked="0"/>
    </xf>
    <xf numFmtId="43" fontId="4" fillId="6" borderId="49" xfId="3" applyFont="1" applyFill="1" applyBorder="1" applyAlignment="1" applyProtection="1">
      <protection locked="0"/>
    </xf>
    <xf numFmtId="43" fontId="4" fillId="0" borderId="50" xfId="3" applyFont="1" applyFill="1" applyBorder="1" applyAlignment="1" applyProtection="1">
      <protection locked="0"/>
    </xf>
    <xf numFmtId="43" fontId="4" fillId="0" borderId="51" xfId="3" applyFont="1" applyFill="1" applyBorder="1" applyAlignment="1" applyProtection="1">
      <protection locked="0"/>
    </xf>
    <xf numFmtId="43" fontId="4" fillId="0" borderId="52" xfId="3" applyFont="1" applyFill="1" applyBorder="1" applyAlignment="1" applyProtection="1">
      <protection locked="0"/>
    </xf>
    <xf numFmtId="0" fontId="5" fillId="0" borderId="0" xfId="0" applyFont="1" applyProtection="1">
      <protection locked="0"/>
    </xf>
    <xf numFmtId="0" fontId="38" fillId="0" borderId="0" xfId="5" applyFont="1"/>
    <xf numFmtId="0" fontId="39" fillId="0" borderId="0" xfId="5" applyFont="1"/>
    <xf numFmtId="0" fontId="38" fillId="0" borderId="17" xfId="5" applyFont="1" applyBorder="1"/>
    <xf numFmtId="38" fontId="38" fillId="9" borderId="20" xfId="5" applyNumberFormat="1" applyFont="1" applyFill="1" applyBorder="1"/>
    <xf numFmtId="38" fontId="38" fillId="0" borderId="20" xfId="5" applyNumberFormat="1" applyFont="1" applyBorder="1"/>
    <xf numFmtId="38" fontId="38" fillId="9" borderId="17" xfId="5" applyNumberFormat="1" applyFont="1" applyFill="1" applyBorder="1"/>
    <xf numFmtId="38" fontId="38" fillId="0" borderId="17" xfId="5" applyNumberFormat="1" applyFont="1" applyBorder="1"/>
    <xf numFmtId="0" fontId="38" fillId="0" borderId="0" xfId="5" applyFont="1" applyAlignment="1">
      <alignment horizontal="center" wrapText="1"/>
    </xf>
    <xf numFmtId="0" fontId="13" fillId="0" borderId="1" xfId="4" applyFont="1" applyBorder="1" applyAlignment="1" applyProtection="1">
      <alignment horizontal="center"/>
      <protection locked="0"/>
    </xf>
    <xf numFmtId="0" fontId="13" fillId="0" borderId="38" xfId="4" applyFont="1" applyBorder="1" applyAlignment="1" applyProtection="1">
      <alignment horizontal="right"/>
      <protection locked="0"/>
    </xf>
    <xf numFmtId="0" fontId="13" fillId="0" borderId="37" xfId="4" applyFont="1" applyBorder="1" applyAlignment="1" applyProtection="1">
      <alignment horizontal="right"/>
      <protection locked="0"/>
    </xf>
    <xf numFmtId="0" fontId="13" fillId="0" borderId="39" xfId="4" applyFont="1" applyBorder="1" applyAlignment="1" applyProtection="1">
      <alignment horizontal="right"/>
      <protection locked="0"/>
    </xf>
    <xf numFmtId="0" fontId="37" fillId="0" borderId="0" xfId="0" applyFont="1"/>
    <xf numFmtId="38" fontId="39" fillId="11" borderId="20" xfId="5" applyNumberFormat="1" applyFont="1" applyFill="1" applyBorder="1"/>
    <xf numFmtId="38" fontId="38" fillId="0" borderId="20" xfId="5" applyNumberFormat="1" applyFont="1" applyBorder="1" applyAlignment="1">
      <alignment wrapText="1"/>
    </xf>
    <xf numFmtId="38" fontId="40" fillId="0" borderId="20" xfId="5" applyNumberFormat="1" applyFont="1" applyBorder="1"/>
    <xf numFmtId="0" fontId="38" fillId="0" borderId="20" xfId="5" applyFont="1" applyBorder="1"/>
    <xf numFmtId="40" fontId="38" fillId="0" borderId="20" xfId="5" applyNumberFormat="1" applyFont="1" applyBorder="1"/>
    <xf numFmtId="0" fontId="0" fillId="0" borderId="20" xfId="0" applyBorder="1"/>
    <xf numFmtId="0" fontId="40" fillId="0" borderId="20" xfId="5" applyFont="1" applyBorder="1"/>
    <xf numFmtId="0" fontId="39" fillId="0" borderId="20" xfId="5" applyFont="1" applyBorder="1"/>
    <xf numFmtId="0" fontId="42" fillId="4" borderId="1" xfId="0" applyFont="1" applyFill="1" applyBorder="1" applyAlignment="1" applyProtection="1">
      <alignment horizontal="center" vertical="center" wrapText="1"/>
      <protection locked="0"/>
    </xf>
    <xf numFmtId="0" fontId="39" fillId="9" borderId="47" xfId="5" applyFont="1" applyFill="1" applyBorder="1" applyAlignment="1">
      <alignment horizontal="center" wrapText="1"/>
    </xf>
    <xf numFmtId="38" fontId="39" fillId="9" borderId="17" xfId="5" applyNumberFormat="1" applyFont="1" applyFill="1" applyBorder="1"/>
    <xf numFmtId="38" fontId="39" fillId="11" borderId="17" xfId="5" applyNumberFormat="1" applyFont="1" applyFill="1" applyBorder="1"/>
    <xf numFmtId="171" fontId="39" fillId="9" borderId="37" xfId="6" applyNumberFormat="1" applyFont="1" applyFill="1" applyBorder="1" applyAlignment="1">
      <alignment horizontal="center" wrapText="1"/>
    </xf>
    <xf numFmtId="0" fontId="39" fillId="9" borderId="37" xfId="5" applyFont="1" applyFill="1" applyBorder="1" applyAlignment="1">
      <alignment horizontal="center" wrapText="1"/>
    </xf>
    <xf numFmtId="0" fontId="31" fillId="0" borderId="17" xfId="0" applyFont="1" applyBorder="1" applyAlignment="1">
      <alignment wrapText="1"/>
    </xf>
    <xf numFmtId="0" fontId="31" fillId="0" borderId="41" xfId="0" applyFont="1" applyBorder="1" applyAlignment="1">
      <alignment wrapText="1"/>
    </xf>
    <xf numFmtId="0" fontId="31" fillId="0" borderId="18" xfId="0" applyFont="1" applyBorder="1" applyAlignment="1">
      <alignment wrapText="1"/>
    </xf>
    <xf numFmtId="43" fontId="38" fillId="0" borderId="17" xfId="3" applyFont="1" applyBorder="1"/>
    <xf numFmtId="43" fontId="38" fillId="0" borderId="20" xfId="3" applyFont="1" applyBorder="1"/>
    <xf numFmtId="43" fontId="0" fillId="0" borderId="20" xfId="3" applyFont="1" applyBorder="1"/>
    <xf numFmtId="43" fontId="38" fillId="0" borderId="0" xfId="3" applyFont="1"/>
    <xf numFmtId="0" fontId="38" fillId="0" borderId="0" xfId="5" applyFont="1" applyAlignment="1">
      <alignment horizontal="center"/>
    </xf>
    <xf numFmtId="0" fontId="21" fillId="0" borderId="0" xfId="0" applyFont="1" applyAlignment="1">
      <alignment horizontal="left" vertical="top"/>
    </xf>
    <xf numFmtId="0" fontId="21" fillId="0" borderId="0" xfId="0" applyFont="1" applyAlignment="1">
      <alignment horizontal="center"/>
    </xf>
    <xf numFmtId="166" fontId="18" fillId="0" borderId="20" xfId="4" applyNumberFormat="1" applyFont="1" applyBorder="1"/>
    <xf numFmtId="10" fontId="18" fillId="0" borderId="20" xfId="1" applyNumberFormat="1" applyFont="1" applyFill="1" applyBorder="1" applyProtection="1">
      <protection locked="0"/>
    </xf>
    <xf numFmtId="10" fontId="18" fillId="2" borderId="20" xfId="1" applyNumberFormat="1" applyFont="1" applyFill="1" applyBorder="1"/>
    <xf numFmtId="0" fontId="48" fillId="0" borderId="17" xfId="4" applyFont="1" applyBorder="1" applyAlignment="1">
      <alignment horizontal="center" vertical="center" wrapText="1"/>
    </xf>
    <xf numFmtId="0" fontId="12" fillId="0" borderId="28" xfId="4" applyFont="1" applyBorder="1" applyAlignment="1">
      <alignment horizontal="center"/>
    </xf>
    <xf numFmtId="0" fontId="12" fillId="0" borderId="20" xfId="4" applyFont="1" applyBorder="1"/>
    <xf numFmtId="0" fontId="12" fillId="0" borderId="21" xfId="4" applyFont="1" applyBorder="1"/>
    <xf numFmtId="0" fontId="18" fillId="0" borderId="21" xfId="4" applyFont="1" applyBorder="1"/>
    <xf numFmtId="0" fontId="18" fillId="0" borderId="20" xfId="4" applyFont="1" applyBorder="1"/>
    <xf numFmtId="2" fontId="49" fillId="0" borderId="17" xfId="4" applyNumberFormat="1" applyFont="1" applyBorder="1" applyAlignment="1" applyProtection="1">
      <alignment horizontal="center" vertical="center" wrapText="1"/>
      <protection locked="0"/>
    </xf>
    <xf numFmtId="43" fontId="49" fillId="0" borderId="20" xfId="3" applyFont="1" applyBorder="1" applyAlignment="1" applyProtection="1">
      <alignment horizontal="center" vertical="center" wrapText="1"/>
      <protection locked="0"/>
    </xf>
    <xf numFmtId="43" fontId="49" fillId="0" borderId="17" xfId="3" applyFont="1" applyBorder="1" applyAlignment="1" applyProtection="1">
      <alignment horizontal="center" vertical="center" wrapText="1"/>
      <protection locked="0"/>
    </xf>
    <xf numFmtId="43" fontId="49" fillId="0" borderId="20" xfId="3" applyFont="1" applyBorder="1" applyProtection="1">
      <protection locked="0"/>
    </xf>
    <xf numFmtId="43" fontId="49" fillId="0" borderId="17" xfId="3" applyFont="1" applyBorder="1" applyAlignment="1">
      <alignment horizontal="center" vertical="center" wrapText="1"/>
    </xf>
    <xf numFmtId="2" fontId="49" fillId="0" borderId="17" xfId="4" applyNumberFormat="1" applyFont="1" applyBorder="1" applyAlignment="1">
      <alignment horizontal="center" vertical="center" wrapText="1"/>
    </xf>
    <xf numFmtId="43" fontId="49" fillId="0" borderId="20" xfId="3" applyFont="1" applyFill="1" applyBorder="1"/>
    <xf numFmtId="165" fontId="49" fillId="0" borderId="20" xfId="3" applyNumberFormat="1" applyFont="1" applyFill="1" applyBorder="1" applyProtection="1">
      <protection locked="0"/>
    </xf>
    <xf numFmtId="43" fontId="49" fillId="0" borderId="20" xfId="3" applyFont="1" applyFill="1" applyBorder="1" applyProtection="1">
      <protection locked="0"/>
    </xf>
    <xf numFmtId="43" fontId="13" fillId="2" borderId="38" xfId="3" applyFont="1" applyFill="1" applyBorder="1" applyAlignment="1" applyProtection="1">
      <alignment horizontal="right"/>
      <protection locked="0"/>
    </xf>
    <xf numFmtId="43" fontId="13" fillId="2" borderId="39" xfId="3" applyFont="1" applyFill="1" applyBorder="1" applyAlignment="1" applyProtection="1">
      <alignment horizontal="right"/>
      <protection locked="0"/>
    </xf>
    <xf numFmtId="43" fontId="13" fillId="2" borderId="37" xfId="3" applyFont="1" applyFill="1" applyBorder="1" applyAlignment="1" applyProtection="1">
      <alignment horizontal="right"/>
      <protection locked="0"/>
    </xf>
    <xf numFmtId="43" fontId="13" fillId="0" borderId="3" xfId="3" applyFont="1" applyBorder="1" applyAlignment="1" applyProtection="1">
      <alignment horizontal="right"/>
      <protection locked="0"/>
    </xf>
    <xf numFmtId="43" fontId="13" fillId="0" borderId="38" xfId="3" applyFont="1" applyBorder="1" applyAlignment="1" applyProtection="1">
      <alignment horizontal="right"/>
      <protection locked="0"/>
    </xf>
    <xf numFmtId="43" fontId="13" fillId="0" borderId="5" xfId="3" applyFont="1" applyBorder="1" applyAlignment="1" applyProtection="1">
      <alignment horizontal="right"/>
      <protection locked="0"/>
    </xf>
    <xf numFmtId="43" fontId="39" fillId="0" borderId="0" xfId="3" applyFont="1" applyAlignment="1">
      <alignment horizontal="center" wrapText="1"/>
    </xf>
    <xf numFmtId="43" fontId="39" fillId="0" borderId="10" xfId="3" applyFont="1" applyBorder="1" applyAlignment="1">
      <alignment horizontal="center" wrapText="1"/>
    </xf>
    <xf numFmtId="43" fontId="39" fillId="0" borderId="11" xfId="3" applyFont="1" applyBorder="1" applyAlignment="1">
      <alignment horizontal="center" wrapText="1"/>
    </xf>
    <xf numFmtId="43" fontId="39" fillId="0" borderId="12" xfId="3" applyFont="1" applyBorder="1" applyAlignment="1">
      <alignment horizontal="center" wrapText="1"/>
    </xf>
    <xf numFmtId="43" fontId="39" fillId="0" borderId="43" xfId="3" applyFont="1" applyBorder="1" applyAlignment="1">
      <alignment horizontal="center" wrapText="1"/>
    </xf>
    <xf numFmtId="43" fontId="39" fillId="9" borderId="43" xfId="3" applyFont="1" applyFill="1" applyBorder="1" applyAlignment="1">
      <alignment horizontal="center" wrapText="1"/>
    </xf>
    <xf numFmtId="43" fontId="39" fillId="9" borderId="12" xfId="3" applyFont="1" applyFill="1" applyBorder="1" applyAlignment="1">
      <alignment horizontal="center" wrapText="1"/>
    </xf>
    <xf numFmtId="43" fontId="39" fillId="9" borderId="10" xfId="3" applyFont="1" applyFill="1" applyBorder="1" applyAlignment="1">
      <alignment horizontal="center" wrapText="1"/>
    </xf>
    <xf numFmtId="43" fontId="39" fillId="9" borderId="13" xfId="3" applyFont="1" applyFill="1" applyBorder="1" applyAlignment="1">
      <alignment horizontal="center" wrapText="1"/>
    </xf>
    <xf numFmtId="43" fontId="39" fillId="10" borderId="9" xfId="3" applyFont="1" applyFill="1" applyBorder="1" applyAlignment="1">
      <alignment horizontal="center" wrapText="1"/>
    </xf>
    <xf numFmtId="43" fontId="39" fillId="10" borderId="6" xfId="3" applyFont="1" applyFill="1" applyBorder="1" applyAlignment="1">
      <alignment horizontal="center" wrapText="1"/>
    </xf>
    <xf numFmtId="43" fontId="39" fillId="0" borderId="9" xfId="3" applyFont="1" applyBorder="1" applyAlignment="1">
      <alignment horizontal="center" wrapText="1"/>
    </xf>
    <xf numFmtId="43" fontId="3" fillId="0" borderId="0" xfId="0" applyNumberFormat="1" applyFont="1" applyProtection="1">
      <protection locked="0"/>
    </xf>
    <xf numFmtId="43" fontId="3" fillId="0" borderId="0" xfId="3" applyFont="1" applyProtection="1">
      <protection locked="0"/>
    </xf>
    <xf numFmtId="9" fontId="38" fillId="0" borderId="20" xfId="1" applyFont="1" applyBorder="1"/>
    <xf numFmtId="43" fontId="12" fillId="0" borderId="0" xfId="4" applyNumberFormat="1" applyFont="1"/>
    <xf numFmtId="43" fontId="0" fillId="0" borderId="0" xfId="0" applyNumberFormat="1" applyAlignment="1">
      <alignment horizontal="center"/>
    </xf>
    <xf numFmtId="38" fontId="38" fillId="2" borderId="17" xfId="5" applyNumberFormat="1" applyFont="1" applyFill="1" applyBorder="1"/>
    <xf numFmtId="38" fontId="38" fillId="2" borderId="20" xfId="5" applyNumberFormat="1" applyFont="1" applyFill="1" applyBorder="1"/>
    <xf numFmtId="38" fontId="40" fillId="2" borderId="20" xfId="5" applyNumberFormat="1" applyFont="1" applyFill="1" applyBorder="1"/>
    <xf numFmtId="0" fontId="38" fillId="2" borderId="20" xfId="5" applyFont="1" applyFill="1" applyBorder="1"/>
    <xf numFmtId="0" fontId="0" fillId="2" borderId="20" xfId="0" applyFill="1" applyBorder="1"/>
    <xf numFmtId="0" fontId="40" fillId="2" borderId="20" xfId="5" applyFont="1" applyFill="1" applyBorder="1"/>
    <xf numFmtId="0" fontId="11" fillId="0" borderId="6" xfId="4" applyFont="1" applyBorder="1" applyAlignment="1" applyProtection="1">
      <alignment horizontal="center" vertical="center" wrapText="1"/>
      <protection locked="0"/>
    </xf>
    <xf numFmtId="0" fontId="48" fillId="0" borderId="36" xfId="4" applyFont="1" applyBorder="1" applyAlignment="1" applyProtection="1">
      <alignment horizontal="center"/>
      <protection locked="0"/>
    </xf>
    <xf numFmtId="0" fontId="11" fillId="0" borderId="36" xfId="4" applyFont="1" applyBorder="1" applyAlignment="1" applyProtection="1">
      <alignment horizontal="center"/>
      <protection locked="0"/>
    </xf>
    <xf numFmtId="0" fontId="12" fillId="0" borderId="54" xfId="4" applyFont="1" applyBorder="1" applyAlignment="1" applyProtection="1">
      <alignment horizontal="center"/>
      <protection locked="0"/>
    </xf>
    <xf numFmtId="2" fontId="14" fillId="0" borderId="55" xfId="4" applyNumberFormat="1" applyFont="1" applyBorder="1" applyAlignment="1" applyProtection="1">
      <alignment horizontal="center" vertical="center" wrapText="1"/>
      <protection locked="0"/>
    </xf>
    <xf numFmtId="2" fontId="14" fillId="0" borderId="29" xfId="4" applyNumberFormat="1" applyFont="1" applyBorder="1" applyAlignment="1" applyProtection="1">
      <alignment horizontal="center" vertical="center" wrapText="1"/>
      <protection locked="0"/>
    </xf>
    <xf numFmtId="0" fontId="21" fillId="0" borderId="0" xfId="0" applyFont="1" applyAlignment="1">
      <alignment horizontal="left" vertical="top" wrapText="1"/>
    </xf>
    <xf numFmtId="0" fontId="34" fillId="12" borderId="0" xfId="0" applyFont="1" applyFill="1" applyAlignment="1">
      <alignment horizontal="center" vertical="top"/>
    </xf>
    <xf numFmtId="0" fontId="2" fillId="0" borderId="0" xfId="0" applyFont="1" applyAlignment="1" applyProtection="1">
      <alignment horizontal="center"/>
      <protection locked="0"/>
    </xf>
    <xf numFmtId="0" fontId="13" fillId="3" borderId="1" xfId="4" applyFont="1" applyFill="1" applyBorder="1" applyAlignment="1" applyProtection="1">
      <alignment horizontal="center"/>
      <protection locked="0"/>
    </xf>
    <xf numFmtId="0" fontId="13" fillId="3" borderId="26" xfId="4" applyFont="1" applyFill="1" applyBorder="1" applyAlignment="1" applyProtection="1">
      <alignment horizontal="center"/>
      <protection locked="0"/>
    </xf>
    <xf numFmtId="0" fontId="13" fillId="3" borderId="32" xfId="4" applyFont="1" applyFill="1" applyBorder="1" applyAlignment="1" applyProtection="1">
      <alignment horizontal="center"/>
      <protection locked="0"/>
    </xf>
    <xf numFmtId="0" fontId="13" fillId="3" borderId="2" xfId="4" applyFont="1" applyFill="1" applyBorder="1" applyAlignment="1" applyProtection="1">
      <alignment horizontal="center"/>
      <protection locked="0"/>
    </xf>
    <xf numFmtId="0" fontId="13" fillId="3" borderId="0" xfId="4" applyFont="1" applyFill="1" applyAlignment="1" applyProtection="1">
      <alignment horizontal="center"/>
      <protection locked="0"/>
    </xf>
    <xf numFmtId="0" fontId="13" fillId="3" borderId="3" xfId="4" applyFont="1" applyFill="1" applyBorder="1" applyAlignment="1" applyProtection="1">
      <alignment horizontal="center"/>
      <protection locked="0"/>
    </xf>
    <xf numFmtId="0" fontId="13" fillId="8" borderId="6" xfId="4" applyFont="1" applyFill="1" applyBorder="1" applyAlignment="1" applyProtection="1">
      <alignment horizontal="center"/>
      <protection locked="0"/>
    </xf>
    <xf numFmtId="0" fontId="13" fillId="8" borderId="7" xfId="4" applyFont="1" applyFill="1" applyBorder="1" applyAlignment="1" applyProtection="1">
      <alignment horizontal="center"/>
      <protection locked="0"/>
    </xf>
    <xf numFmtId="0" fontId="13" fillId="8" borderId="8" xfId="4" applyFont="1" applyFill="1" applyBorder="1" applyAlignment="1" applyProtection="1">
      <alignment horizontal="center"/>
      <protection locked="0"/>
    </xf>
    <xf numFmtId="0" fontId="36" fillId="0" borderId="0" xfId="4" applyFont="1" applyAlignment="1" applyProtection="1">
      <alignment horizontal="center" vertical="center"/>
      <protection locked="0"/>
    </xf>
    <xf numFmtId="0" fontId="13" fillId="0" borderId="6" xfId="4" applyFont="1" applyBorder="1" applyAlignment="1" applyProtection="1">
      <alignment horizontal="center"/>
      <protection locked="0"/>
    </xf>
    <xf numFmtId="0" fontId="13" fillId="0" borderId="8" xfId="4" applyFont="1" applyBorder="1" applyAlignment="1" applyProtection="1">
      <alignment horizontal="center"/>
      <protection locked="0"/>
    </xf>
    <xf numFmtId="0" fontId="39" fillId="10" borderId="1" xfId="5" applyFont="1" applyFill="1" applyBorder="1" applyAlignment="1">
      <alignment horizontal="center" wrapText="1"/>
    </xf>
    <xf numFmtId="0" fontId="39" fillId="10" borderId="2" xfId="5" applyFont="1" applyFill="1" applyBorder="1" applyAlignment="1">
      <alignment horizontal="center" wrapText="1"/>
    </xf>
    <xf numFmtId="0" fontId="15" fillId="3" borderId="6" xfId="4" applyFont="1" applyFill="1" applyBorder="1" applyAlignment="1" applyProtection="1">
      <alignment horizontal="center"/>
      <protection locked="0"/>
    </xf>
    <xf numFmtId="0" fontId="15" fillId="3" borderId="7" xfId="4" applyFont="1" applyFill="1" applyBorder="1" applyAlignment="1" applyProtection="1">
      <alignment horizontal="center"/>
      <protection locked="0"/>
    </xf>
    <xf numFmtId="0" fontId="15" fillId="3" borderId="8" xfId="4" applyFont="1" applyFill="1" applyBorder="1" applyAlignment="1" applyProtection="1">
      <alignment horizontal="center"/>
      <protection locked="0"/>
    </xf>
    <xf numFmtId="0" fontId="43" fillId="8" borderId="37" xfId="0" applyFont="1" applyFill="1" applyBorder="1" applyAlignment="1" applyProtection="1">
      <alignment horizontal="center" vertical="center" wrapText="1"/>
      <protection locked="0"/>
    </xf>
    <xf numFmtId="0" fontId="43" fillId="8" borderId="38" xfId="0" applyFont="1" applyFill="1" applyBorder="1" applyAlignment="1" applyProtection="1">
      <alignment horizontal="center" vertical="center" wrapText="1"/>
      <protection locked="0"/>
    </xf>
    <xf numFmtId="0" fontId="45" fillId="3" borderId="1" xfId="4" applyFont="1" applyFill="1" applyBorder="1" applyAlignment="1" applyProtection="1">
      <alignment horizontal="center" vertical="center"/>
      <protection locked="0"/>
    </xf>
    <xf numFmtId="0" fontId="45" fillId="3" borderId="26" xfId="4" applyFont="1" applyFill="1" applyBorder="1" applyAlignment="1" applyProtection="1">
      <alignment horizontal="center" vertical="center"/>
      <protection locked="0"/>
    </xf>
    <xf numFmtId="0" fontId="45" fillId="3" borderId="32" xfId="4" applyFont="1" applyFill="1" applyBorder="1" applyAlignment="1" applyProtection="1">
      <alignment horizontal="center" vertical="center"/>
      <protection locked="0"/>
    </xf>
    <xf numFmtId="0" fontId="45" fillId="3" borderId="4" xfId="4" applyFont="1" applyFill="1" applyBorder="1" applyAlignment="1" applyProtection="1">
      <alignment horizontal="center" vertical="center"/>
      <protection locked="0"/>
    </xf>
    <xf numFmtId="0" fontId="45" fillId="3" borderId="53" xfId="4" applyFont="1" applyFill="1" applyBorder="1" applyAlignment="1" applyProtection="1">
      <alignment horizontal="center" vertical="center"/>
      <protection locked="0"/>
    </xf>
    <xf numFmtId="0" fontId="45" fillId="3" borderId="5" xfId="4" applyFont="1" applyFill="1" applyBorder="1" applyAlignment="1" applyProtection="1">
      <alignment horizontal="center" vertical="center"/>
      <protection locked="0"/>
    </xf>
    <xf numFmtId="0" fontId="39" fillId="10" borderId="26" xfId="5" applyFont="1" applyFill="1" applyBorder="1" applyAlignment="1">
      <alignment horizontal="center" wrapText="1"/>
    </xf>
    <xf numFmtId="0" fontId="39" fillId="10" borderId="32" xfId="5" applyFont="1" applyFill="1" applyBorder="1" applyAlignment="1">
      <alignment horizontal="center" wrapText="1"/>
    </xf>
    <xf numFmtId="0" fontId="39" fillId="10" borderId="4" xfId="5" applyFont="1" applyFill="1" applyBorder="1" applyAlignment="1">
      <alignment horizontal="center" wrapText="1"/>
    </xf>
    <xf numFmtId="0" fontId="39" fillId="10" borderId="53" xfId="5" applyFont="1" applyFill="1" applyBorder="1" applyAlignment="1">
      <alignment horizontal="center" wrapText="1"/>
    </xf>
    <xf numFmtId="0" fontId="39" fillId="10" borderId="5" xfId="5" applyFont="1" applyFill="1" applyBorder="1" applyAlignment="1">
      <alignment horizontal="center" wrapText="1"/>
    </xf>
    <xf numFmtId="0" fontId="46" fillId="3" borderId="6" xfId="4" applyFont="1" applyFill="1" applyBorder="1" applyAlignment="1" applyProtection="1">
      <alignment horizontal="center"/>
      <protection locked="0"/>
    </xf>
    <xf numFmtId="0" fontId="46" fillId="3" borderId="7" xfId="4" applyFont="1" applyFill="1" applyBorder="1" applyAlignment="1" applyProtection="1">
      <alignment horizontal="center"/>
      <protection locked="0"/>
    </xf>
    <xf numFmtId="0" fontId="46" fillId="3" borderId="8" xfId="4" applyFont="1" applyFill="1" applyBorder="1" applyAlignment="1" applyProtection="1">
      <alignment horizontal="center"/>
      <protection locked="0"/>
    </xf>
    <xf numFmtId="43" fontId="13" fillId="3" borderId="1" xfId="3" applyFont="1" applyFill="1" applyBorder="1" applyAlignment="1" applyProtection="1">
      <alignment horizontal="center"/>
      <protection locked="0"/>
    </xf>
    <xf numFmtId="43" fontId="13" fillId="3" borderId="26" xfId="3" applyFont="1" applyFill="1" applyBorder="1" applyAlignment="1" applyProtection="1">
      <alignment horizontal="center"/>
      <protection locked="0"/>
    </xf>
    <xf numFmtId="43" fontId="13" fillId="3" borderId="32" xfId="3" applyFont="1" applyFill="1" applyBorder="1" applyAlignment="1" applyProtection="1">
      <alignment horizontal="center"/>
      <protection locked="0"/>
    </xf>
    <xf numFmtId="43" fontId="13" fillId="3" borderId="2" xfId="3" applyFont="1" applyFill="1" applyBorder="1" applyAlignment="1" applyProtection="1">
      <alignment horizontal="center"/>
      <protection locked="0"/>
    </xf>
    <xf numFmtId="43" fontId="13" fillId="3" borderId="0" xfId="3" applyFont="1" applyFill="1" applyAlignment="1" applyProtection="1">
      <alignment horizontal="center"/>
      <protection locked="0"/>
    </xf>
    <xf numFmtId="43" fontId="13" fillId="3" borderId="3" xfId="3" applyFont="1" applyFill="1" applyBorder="1" applyAlignment="1" applyProtection="1">
      <alignment horizontal="center"/>
      <protection locked="0"/>
    </xf>
    <xf numFmtId="43" fontId="13" fillId="3" borderId="4" xfId="3" applyFont="1" applyFill="1" applyBorder="1" applyAlignment="1" applyProtection="1">
      <alignment horizontal="center"/>
      <protection locked="0"/>
    </xf>
    <xf numFmtId="43" fontId="13" fillId="3" borderId="53" xfId="3" applyFont="1" applyFill="1" applyBorder="1" applyAlignment="1" applyProtection="1">
      <alignment horizontal="center"/>
      <protection locked="0"/>
    </xf>
    <xf numFmtId="43" fontId="13" fillId="3" borderId="5" xfId="3" applyFont="1" applyFill="1" applyBorder="1" applyAlignment="1" applyProtection="1">
      <alignment horizontal="center"/>
      <protection locked="0"/>
    </xf>
  </cellXfs>
  <cellStyles count="7">
    <cellStyle name="Comma" xfId="3" builtinId="3"/>
    <cellStyle name="Comma 2" xfId="6" xr:uid="{00000000-0005-0000-0000-000008000000}"/>
    <cellStyle name="Currency" xfId="2" builtinId="4"/>
    <cellStyle name="Normal" xfId="0" builtinId="0"/>
    <cellStyle name="Normal 18" xfId="4" xr:uid="{00000000-0005-0000-0000-000006000000}"/>
    <cellStyle name="Normal 2 2" xfId="5" xr:uid="{00000000-0005-0000-0000-000007000000}"/>
    <cellStyle name="Percent" xfId="1" builtinId="5"/>
  </cellStyles>
  <dxfs count="4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dxf>
    <dxf>
      <font>
        <b/>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moy Haughton" refreshedDate="44768.511343981481" createdVersion="8" refreshedVersion="8" minRefreshableVersion="3" recordCount="106" xr:uid="{00000000-000A-0000-FFFF-FFFF00000000}">
  <cacheSource type="worksheet">
    <worksheetSource ref="B30:O1048576" sheet="Unencumbered Assets "/>
  </cacheSource>
  <cacheFields count="14">
    <cacheField name="Category" numFmtId="0">
      <sharedItems containsBlank="1" count="5">
        <s v="Liquid Assets"/>
        <m/>
        <s v="Other Securities"/>
        <s v="USD" u="1"/>
        <s v="Category" u="1"/>
      </sharedItems>
    </cacheField>
    <cacheField name="CURRENCY" numFmtId="0">
      <sharedItems containsBlank="1" count="4">
        <s v="jmd"/>
        <m/>
        <s v="usd"/>
        <s v="CURRENCY" u="1"/>
      </sharedItems>
    </cacheField>
    <cacheField name="ISIN/Asset Identifier" numFmtId="0">
      <sharedItems containsSemiMixedTypes="0" containsString="0" containsBlank="1" containsMixedTypes="1"/>
    </cacheField>
    <cacheField name="Asset Type" numFmtId="0">
      <sharedItems containsSemiMixedTypes="0" containsString="0" containsBlank="1" containsMixedTypes="1"/>
    </cacheField>
    <cacheField name="NAME OF COUNTERPARTY " numFmtId="0">
      <sharedItems containsBlank="1"/>
    </cacheField>
    <cacheField name="DESCRIPTION OF SECURITIY" numFmtId="0">
      <sharedItems containsSemiMixedTypes="0" containsString="0" containsBlank="1" containsMixedTypes="1"/>
    </cacheField>
    <cacheField name="Credit Rating" numFmtId="0">
      <sharedItems containsSemiMixedTypes="0" containsString="0" containsBlank="1" containsMixedTypes="1"/>
    </cacheField>
    <cacheField name="DATE OF ACQUISITION" numFmtId="0">
      <sharedItems containsSemiMixedTypes="0" containsString="0" containsBlank="1" containsMixedTypes="1"/>
    </cacheField>
    <cacheField name="NATURE OF ACQUISITION" numFmtId="0">
      <sharedItems containsSemiMixedTypes="0" containsString="0" containsBlank="1" containsMixedTypes="1"/>
    </cacheField>
    <cacheField name="MATURITY DATE" numFmtId="0">
      <sharedItems containsSemiMixedTypes="0" containsString="0" containsBlank="1" containsMixedTypes="1"/>
    </cacheField>
    <cacheField name="CURRENT COUPON (%)" numFmtId="0">
      <sharedItems containsSemiMixedTypes="0" containsString="0" containsBlank="1" containsMixedTypes="1"/>
    </cacheField>
    <cacheField name="MARKET VALUE  (Original Currency)" numFmtId="0">
      <sharedItems containsString="0" containsBlank="1" containsNumber="1" containsInteger="1"/>
    </cacheField>
    <cacheField name="MARKET VALUE (JMD Equivalent)" numFmtId="0">
      <sharedItems containsString="0" containsBlank="1" containsNumber="1" containsInteger="1"/>
    </cacheField>
    <cacheField name="MARKET YIELDS (%)" numFmtId="0">
      <sharedItems containsSemiMixedTypes="0" containsString="0" containsBlank="1" containsMixedTypes="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moy Haughton" refreshedDate="44768.54756608796" createdVersion="8" refreshedVersion="8" minRefreshableVersion="3" recordCount="19" xr:uid="{00000000-000A-0000-FFFF-FFFF01000000}">
  <cacheSource type="worksheet">
    <worksheetSource ref="B20:L43" sheet="Classic Repo by Investor Type"/>
  </cacheSource>
  <cacheFields count="11">
    <cacheField name="INVESTOR TYPE" numFmtId="43">
      <sharedItems containsBlank="1" count="10">
        <s v="Securities Dealers"/>
        <s v="DTIs"/>
        <s v="CIS/Other Funds"/>
        <s v="Pensions"/>
        <s v="Insurance Companies"/>
        <s v="Corporates"/>
        <s v="Corporates Cross Cur"/>
        <s v="Individuals"/>
        <s v="Other (Specify)"/>
        <m/>
      </sharedItems>
    </cacheField>
    <cacheField name="Currency" numFmtId="43">
      <sharedItems containsBlank="1" count="3">
        <s v="JMD"/>
        <m/>
        <s v="USD"/>
      </sharedItems>
    </cacheField>
    <cacheField name="Classic Repo Liability Balance_x000a__x000a_$ (in original currency)" numFmtId="43">
      <sharedItems containsString="0" containsBlank="1" count="1">
        <m/>
      </sharedItems>
    </cacheField>
    <cacheField name="Classic Repo Liability Balance_x000a__x000a_Amount Expressed in JMD" numFmtId="43">
      <sharedItems containsString="0" containsBlank="1" containsNumber="1" containsInteger="1"/>
    </cacheField>
    <cacheField name="Classic Repo Liability Balance_x000a__x000a_Collateral Margin %" numFmtId="43">
      <sharedItems containsSemiMixedTypes="0" containsString="0" containsBlank="1" containsMixedTypes="1"/>
    </cacheField>
    <cacheField name="Repo Liability Plus Collateral_x000a__x000a_$" numFmtId="43">
      <sharedItems containsSemiMixedTypes="0" containsString="0" containsBlank="1" containsMixedTypes="1"/>
    </cacheField>
    <cacheField name="Repo Liability Plus Collateral_x000a__x000a_Amount Expressed in JMD" numFmtId="43">
      <sharedItems containsSemiMixedTypes="0" containsString="0" containsBlank="1" containsMixedTypes="1"/>
    </cacheField>
    <cacheField name="Market Value of the Assets Backing the Classic Repo_x000a__x000a_$" numFmtId="43">
      <sharedItems containsString="0" containsBlank="1" count="1">
        <m/>
      </sharedItems>
    </cacheField>
    <cacheField name="Market Value of the Assets Backing the Classic Repo_x000a__x000a_Amount Expressed in JMD" numFmtId="43">
      <sharedItems containsString="0" containsBlank="1" count="1">
        <m/>
      </sharedItems>
    </cacheField>
    <cacheField name="Net Position_x000a__x000a_$" numFmtId="43">
      <sharedItems containsString="0" containsBlank="1" containsNumber="1" containsInteger="1"/>
    </cacheField>
    <cacheField name="Net Position_x000a__x000a_Amount Expressed in JMD" numFmtId="43">
      <sharedItems containsString="0" containsBlank="1" containsNumber="1" containsInteger="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6">
  <r>
    <x v="0"/>
    <x v="0"/>
    <m/>
    <m/>
    <m/>
    <m/>
    <m/>
    <m/>
    <m/>
    <m/>
    <m/>
    <n v="30"/>
    <n v="40"/>
    <m/>
  </r>
  <r>
    <x v="0"/>
    <x v="1"/>
    <m/>
    <m/>
    <m/>
    <m/>
    <m/>
    <m/>
    <m/>
    <m/>
    <m/>
    <m/>
    <m/>
    <m/>
  </r>
  <r>
    <x v="0"/>
    <x v="1"/>
    <m/>
    <m/>
    <m/>
    <m/>
    <m/>
    <m/>
    <m/>
    <m/>
    <m/>
    <m/>
    <m/>
    <m/>
  </r>
  <r>
    <x v="0"/>
    <x v="1"/>
    <m/>
    <m/>
    <m/>
    <m/>
    <m/>
    <m/>
    <m/>
    <m/>
    <m/>
    <n v="10"/>
    <n v="20"/>
    <m/>
  </r>
  <r>
    <x v="0"/>
    <x v="1"/>
    <m/>
    <m/>
    <m/>
    <m/>
    <m/>
    <m/>
    <m/>
    <m/>
    <m/>
    <m/>
    <m/>
    <m/>
  </r>
  <r>
    <x v="0"/>
    <x v="2"/>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n v="0"/>
    <m/>
  </r>
  <r>
    <x v="0"/>
    <x v="1"/>
    <m/>
    <m/>
    <m/>
    <m/>
    <m/>
    <m/>
    <m/>
    <m/>
    <m/>
    <m/>
    <n v="0"/>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m/>
    <m/>
  </r>
  <r>
    <x v="0"/>
    <x v="1"/>
    <m/>
    <m/>
    <m/>
    <m/>
    <m/>
    <m/>
    <m/>
    <m/>
    <m/>
    <m/>
    <n v="0"/>
    <m/>
  </r>
  <r>
    <x v="0"/>
    <x v="1"/>
    <m/>
    <m/>
    <m/>
    <m/>
    <m/>
    <m/>
    <m/>
    <m/>
    <m/>
    <m/>
    <n v="0"/>
    <m/>
  </r>
  <r>
    <x v="0"/>
    <x v="1"/>
    <m/>
    <m/>
    <m/>
    <m/>
    <m/>
    <m/>
    <m/>
    <m/>
    <m/>
    <m/>
    <n v="0"/>
    <m/>
  </r>
  <r>
    <x v="1"/>
    <x v="1"/>
    <m/>
    <m/>
    <m/>
    <m/>
    <m/>
    <m/>
    <m/>
    <m/>
    <m/>
    <m/>
    <m/>
    <m/>
  </r>
  <r>
    <x v="1"/>
    <x v="1"/>
    <m/>
    <m/>
    <m/>
    <m/>
    <m/>
    <m/>
    <m/>
    <m/>
    <m/>
    <m/>
    <m/>
    <m/>
  </r>
  <r>
    <x v="1"/>
    <x v="1"/>
    <m/>
    <m/>
    <s v="OTHER SECURITIES"/>
    <m/>
    <m/>
    <m/>
    <m/>
    <m/>
    <m/>
    <m/>
    <m/>
    <m/>
  </r>
  <r>
    <x v="1"/>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n v="0"/>
    <m/>
  </r>
  <r>
    <x v="2"/>
    <x v="1"/>
    <m/>
    <m/>
    <m/>
    <m/>
    <m/>
    <m/>
    <m/>
    <m/>
    <m/>
    <m/>
    <n v="0"/>
    <m/>
  </r>
  <r>
    <x v="2"/>
    <x v="1"/>
    <m/>
    <m/>
    <m/>
    <m/>
    <m/>
    <m/>
    <m/>
    <m/>
    <m/>
    <m/>
    <n v="0"/>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m/>
    <m/>
  </r>
  <r>
    <x v="2"/>
    <x v="1"/>
    <m/>
    <m/>
    <m/>
    <m/>
    <m/>
    <m/>
    <m/>
    <m/>
    <m/>
    <m/>
    <n v="0"/>
    <m/>
  </r>
  <r>
    <x v="2"/>
    <x v="1"/>
    <m/>
    <m/>
    <m/>
    <m/>
    <m/>
    <m/>
    <m/>
    <m/>
    <m/>
    <m/>
    <n v="0"/>
    <m/>
  </r>
  <r>
    <x v="2"/>
    <x v="1"/>
    <m/>
    <m/>
    <m/>
    <m/>
    <m/>
    <m/>
    <m/>
    <m/>
    <m/>
    <m/>
    <n v="0"/>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r>
    <x v="1"/>
    <x v="1"/>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x v="0"/>
    <x v="0"/>
    <x v="0"/>
    <n v="0"/>
    <m/>
    <m/>
    <m/>
    <x v="0"/>
    <x v="0"/>
    <n v="0"/>
    <n v="0"/>
  </r>
  <r>
    <x v="1"/>
    <x v="0"/>
    <x v="0"/>
    <n v="0"/>
    <m/>
    <m/>
    <m/>
    <x v="0"/>
    <x v="0"/>
    <n v="0"/>
    <n v="0"/>
  </r>
  <r>
    <x v="2"/>
    <x v="0"/>
    <x v="0"/>
    <n v="0"/>
    <m/>
    <m/>
    <m/>
    <x v="0"/>
    <x v="0"/>
    <n v="0"/>
    <n v="0"/>
  </r>
  <r>
    <x v="3"/>
    <x v="0"/>
    <x v="0"/>
    <n v="0"/>
    <m/>
    <m/>
    <m/>
    <x v="0"/>
    <x v="0"/>
    <n v="0"/>
    <n v="0"/>
  </r>
  <r>
    <x v="4"/>
    <x v="0"/>
    <x v="0"/>
    <n v="0"/>
    <m/>
    <m/>
    <m/>
    <x v="0"/>
    <x v="0"/>
    <n v="0"/>
    <n v="0"/>
  </r>
  <r>
    <x v="5"/>
    <x v="0"/>
    <x v="0"/>
    <n v="0"/>
    <m/>
    <m/>
    <m/>
    <x v="0"/>
    <x v="0"/>
    <n v="0"/>
    <n v="0"/>
  </r>
  <r>
    <x v="6"/>
    <x v="0"/>
    <x v="0"/>
    <n v="0"/>
    <m/>
    <m/>
    <m/>
    <x v="0"/>
    <x v="0"/>
    <n v="0"/>
    <n v="0"/>
  </r>
  <r>
    <x v="7"/>
    <x v="0"/>
    <x v="0"/>
    <n v="0"/>
    <m/>
    <m/>
    <m/>
    <x v="0"/>
    <x v="0"/>
    <n v="0"/>
    <n v="0"/>
  </r>
  <r>
    <x v="8"/>
    <x v="0"/>
    <x v="0"/>
    <n v="0"/>
    <m/>
    <m/>
    <m/>
    <x v="0"/>
    <x v="0"/>
    <n v="0"/>
    <n v="0"/>
  </r>
  <r>
    <x v="9"/>
    <x v="1"/>
    <x v="0"/>
    <m/>
    <m/>
    <m/>
    <m/>
    <x v="0"/>
    <x v="0"/>
    <m/>
    <m/>
  </r>
  <r>
    <x v="0"/>
    <x v="2"/>
    <x v="0"/>
    <n v="0"/>
    <m/>
    <m/>
    <m/>
    <x v="0"/>
    <x v="0"/>
    <n v="0"/>
    <n v="0"/>
  </r>
  <r>
    <x v="1"/>
    <x v="2"/>
    <x v="0"/>
    <n v="0"/>
    <m/>
    <m/>
    <m/>
    <x v="0"/>
    <x v="0"/>
    <n v="0"/>
    <n v="0"/>
  </r>
  <r>
    <x v="2"/>
    <x v="2"/>
    <x v="0"/>
    <n v="0"/>
    <m/>
    <m/>
    <m/>
    <x v="0"/>
    <x v="0"/>
    <n v="0"/>
    <n v="0"/>
  </r>
  <r>
    <x v="3"/>
    <x v="2"/>
    <x v="0"/>
    <n v="0"/>
    <m/>
    <m/>
    <m/>
    <x v="0"/>
    <x v="0"/>
    <n v="0"/>
    <n v="0"/>
  </r>
  <r>
    <x v="4"/>
    <x v="2"/>
    <x v="0"/>
    <n v="0"/>
    <m/>
    <m/>
    <m/>
    <x v="0"/>
    <x v="0"/>
    <n v="0"/>
    <n v="0"/>
  </r>
  <r>
    <x v="5"/>
    <x v="2"/>
    <x v="0"/>
    <n v="0"/>
    <m/>
    <m/>
    <m/>
    <x v="0"/>
    <x v="0"/>
    <n v="0"/>
    <n v="0"/>
  </r>
  <r>
    <x v="6"/>
    <x v="2"/>
    <x v="0"/>
    <n v="0"/>
    <m/>
    <m/>
    <m/>
    <x v="0"/>
    <x v="0"/>
    <n v="0"/>
    <n v="0"/>
  </r>
  <r>
    <x v="7"/>
    <x v="2"/>
    <x v="0"/>
    <n v="0"/>
    <m/>
    <m/>
    <m/>
    <x v="0"/>
    <x v="0"/>
    <n v="0"/>
    <n v="0"/>
  </r>
  <r>
    <x v="8"/>
    <x v="2"/>
    <x v="0"/>
    <n v="0"/>
    <m/>
    <m/>
    <m/>
    <x v="0"/>
    <x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3" cacheId="0" applyNumberFormats="0" applyBorderFormats="0" applyFontFormats="0" applyPatternFormats="0" applyAlignmentFormats="0" applyWidthHeightFormats="1" dataCaption="Values" updatedVersion="8" useAutoFormatting="1" itemPrintTitles="1" createdVersion="8" indent="0" compact="0" compactData="0" multipleFieldFilters="0">
  <location ref="A3:D8" firstHeaderRow="0" firstDataRow="1" firstDataCol="2"/>
  <pivotFields count="14">
    <pivotField axis="axisRow" compact="0" outline="0" showAll="0" defaultSubtotal="0">
      <items count="5">
        <item m="1" x="4"/>
        <item x="0"/>
        <item x="2"/>
        <item m="1" x="3"/>
        <item h="1" x="1"/>
      </items>
    </pivotField>
    <pivotField axis="axisRow" compact="0" outline="0" showAll="0" defaultSubtotal="0">
      <items count="4">
        <item m="1" x="3"/>
        <item x="1"/>
        <item x="0"/>
        <item x="2"/>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pivotField dataField="1" compact="0" outline="0" showAll="0" defaultSubtotal="0"/>
    <pivotField compact="0" outline="0" showAll="0" defaultSubtotal="0"/>
  </pivotFields>
  <rowFields count="2">
    <field x="0"/>
    <field x="1"/>
  </rowFields>
  <rowItems count="5">
    <i>
      <x v="1"/>
      <x v="1"/>
    </i>
    <i r="1">
      <x v="2"/>
    </i>
    <i r="1">
      <x v="3"/>
    </i>
    <i>
      <x v="2"/>
      <x v="1"/>
    </i>
    <i t="grand">
      <x/>
    </i>
  </rowItems>
  <colFields count="1">
    <field x="-2"/>
  </colFields>
  <colItems count="2">
    <i>
      <x/>
    </i>
    <i i="1">
      <x v="1"/>
    </i>
  </colItems>
  <dataFields count="2">
    <dataField name="Sum of MARKET VALUE  (Original Currency)" fld="11" baseField="0" baseItem="0"/>
    <dataField name="Sum of MARKET VALUE (JMD Equivalent)" fld="1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4" cacheId="1" applyNumberFormats="0" applyBorderFormats="0" applyFontFormats="0" applyPatternFormats="0" applyAlignmentFormats="0" applyWidthHeightFormats="1" dataCaption="Values" updatedVersion="8" useAutoFormatting="1" itemPrintTitles="1" createdVersion="8" indent="0" compact="0" compactData="0" multipleFieldFilters="0">
  <location ref="A3:F31" firstHeaderRow="0" firstDataRow="1" firstDataCol="2"/>
  <pivotFields count="11">
    <pivotField axis="axisRow" compact="0" outline="0" subtotalTop="0" showAll="0">
      <items count="11">
        <item x="2"/>
        <item x="5"/>
        <item x="6"/>
        <item x="1"/>
        <item x="7"/>
        <item x="4"/>
        <item x="8"/>
        <item x="3"/>
        <item x="0"/>
        <item h="1" x="9"/>
        <item t="default"/>
      </items>
    </pivotField>
    <pivotField axis="axisRow" compact="0" outline="0" subtotalTop="0" showAll="0">
      <items count="4">
        <item x="0"/>
        <item x="2"/>
        <item x="1"/>
        <item t="default"/>
      </items>
    </pivotField>
    <pivotField dataField="1" compact="0" outline="0" subtotalTop="0" showAll="0">
      <items count="2">
        <item x="0"/>
        <item t="default"/>
      </items>
    </pivotField>
    <pivotField dataField="1" compact="0" outline="0" subtotalTop="0" showAll="0"/>
    <pivotField compact="0" outline="0" subtotalTop="0" showAll="0"/>
    <pivotField compact="0" outline="0" subtotalTop="0" showAll="0"/>
    <pivotField compact="0" outline="0" subtotalTop="0" showAll="0"/>
    <pivotField dataField="1" compact="0" outline="0" subtotalTop="0" showAll="0">
      <items count="2">
        <item x="0"/>
        <item t="default"/>
      </items>
    </pivotField>
    <pivotField dataField="1" compact="0" outline="0" subtotalTop="0" showAll="0">
      <items count="2">
        <item x="0"/>
        <item t="default"/>
      </items>
    </pivotField>
    <pivotField compact="0" outline="0" subtotalTop="0" showAll="0"/>
    <pivotField compact="0" outline="0" subtotalTop="0" showAll="0"/>
  </pivotFields>
  <rowFields count="2">
    <field x="0"/>
    <field x="1"/>
  </rowFields>
  <rowItems count="28">
    <i>
      <x/>
      <x/>
    </i>
    <i r="1">
      <x v="1"/>
    </i>
    <i t="default">
      <x/>
    </i>
    <i>
      <x v="1"/>
      <x/>
    </i>
    <i r="1">
      <x v="1"/>
    </i>
    <i t="default">
      <x v="1"/>
    </i>
    <i>
      <x v="2"/>
      <x/>
    </i>
    <i r="1">
      <x v="1"/>
    </i>
    <i t="default">
      <x v="2"/>
    </i>
    <i>
      <x v="3"/>
      <x/>
    </i>
    <i r="1">
      <x v="1"/>
    </i>
    <i t="default">
      <x v="3"/>
    </i>
    <i>
      <x v="4"/>
      <x/>
    </i>
    <i r="1">
      <x v="1"/>
    </i>
    <i t="default">
      <x v="4"/>
    </i>
    <i>
      <x v="5"/>
      <x/>
    </i>
    <i r="1">
      <x v="1"/>
    </i>
    <i t="default">
      <x v="5"/>
    </i>
    <i>
      <x v="6"/>
      <x/>
    </i>
    <i r="1">
      <x v="1"/>
    </i>
    <i t="default">
      <x v="6"/>
    </i>
    <i>
      <x v="7"/>
      <x/>
    </i>
    <i r="1">
      <x v="1"/>
    </i>
    <i t="default">
      <x v="7"/>
    </i>
    <i>
      <x v="8"/>
      <x/>
    </i>
    <i r="1">
      <x v="1"/>
    </i>
    <i t="default">
      <x v="8"/>
    </i>
    <i t="grand">
      <x/>
    </i>
  </rowItems>
  <colFields count="1">
    <field x="-2"/>
  </colFields>
  <colItems count="4">
    <i>
      <x/>
    </i>
    <i i="1">
      <x v="1"/>
    </i>
    <i i="2">
      <x v="2"/>
    </i>
    <i i="3">
      <x v="3"/>
    </i>
  </colItems>
  <dataFields count="4">
    <dataField name="Sum of Classic Repo Liability Balance" fld="2" baseField="0" baseItem="0"/>
    <dataField name="Sum of Classic Repo Liability Balance_x000a__x000a_Amount Expressed in JMD" fld="3" baseField="0" baseItem="0"/>
    <dataField name="Sum of Market Value of the Assets Backing the Classic Repo" fld="7" baseField="0" baseItem="0"/>
    <dataField name="Market Value of the Assets Backing the Classic Repo JMD"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
  <sheetViews>
    <sheetView showGridLines="0" topLeftCell="A17" workbookViewId="0">
      <selection activeCell="B60" sqref="B60"/>
    </sheetView>
  </sheetViews>
  <sheetFormatPr defaultColWidth="9.109375" defaultRowHeight="13.8"/>
  <cols>
    <col min="1" max="1" width="9.109375" style="3"/>
    <col min="2" max="2" width="103.33203125" style="3" customWidth="1"/>
    <col min="3" max="4" width="9.109375" style="3"/>
    <col min="5" max="5" width="18.33203125" style="3" customWidth="1"/>
    <col min="6" max="6" width="19" style="3" customWidth="1"/>
    <col min="7" max="7" width="3.33203125" style="3" customWidth="1"/>
    <col min="8" max="16384" width="9.109375" style="3"/>
  </cols>
  <sheetData>
    <row r="1" spans="1:19" ht="21">
      <c r="A1" s="2" t="s">
        <v>32</v>
      </c>
    </row>
    <row r="2" spans="1:19" ht="21">
      <c r="A2" s="2"/>
    </row>
    <row r="4" spans="1:19">
      <c r="A4" s="6" t="s">
        <v>126</v>
      </c>
    </row>
    <row r="5" spans="1:19">
      <c r="A5" s="4" t="s">
        <v>21</v>
      </c>
      <c r="B5" s="3" t="s">
        <v>119</v>
      </c>
    </row>
    <row r="6" spans="1:19">
      <c r="A6" s="4"/>
    </row>
    <row r="7" spans="1:19">
      <c r="A7" s="4" t="s">
        <v>22</v>
      </c>
      <c r="B7" s="3" t="s">
        <v>120</v>
      </c>
    </row>
    <row r="8" spans="1:19">
      <c r="A8" s="4"/>
    </row>
    <row r="9" spans="1:19" ht="29.25" customHeight="1">
      <c r="A9" s="167" t="s">
        <v>23</v>
      </c>
      <c r="B9" s="264" t="s">
        <v>183</v>
      </c>
      <c r="C9" s="264"/>
      <c r="D9" s="264"/>
      <c r="E9" s="264"/>
      <c r="F9" s="264"/>
      <c r="G9" s="264"/>
      <c r="H9" s="264"/>
      <c r="I9" s="264"/>
      <c r="J9" s="264"/>
      <c r="K9" s="264"/>
      <c r="L9" s="264"/>
      <c r="M9" s="264"/>
      <c r="N9" s="264"/>
      <c r="O9" s="264"/>
      <c r="P9" s="264"/>
      <c r="Q9" s="264"/>
      <c r="R9" s="264"/>
      <c r="S9" s="264"/>
    </row>
    <row r="10" spans="1:19" ht="13.5" customHeight="1">
      <c r="A10" s="167" t="s">
        <v>24</v>
      </c>
      <c r="B10" s="209" t="s">
        <v>225</v>
      </c>
      <c r="C10" s="1"/>
      <c r="D10" s="1"/>
      <c r="E10" s="1"/>
      <c r="F10" s="1"/>
      <c r="G10" s="1"/>
      <c r="H10" s="1"/>
      <c r="I10" s="1"/>
      <c r="J10" s="1"/>
      <c r="K10" s="1"/>
      <c r="L10" s="1"/>
      <c r="M10" s="1"/>
      <c r="N10" s="1"/>
      <c r="O10" s="1"/>
      <c r="P10" s="1"/>
      <c r="Q10" s="1"/>
      <c r="R10" s="1"/>
      <c r="S10" s="1"/>
    </row>
    <row r="11" spans="1:19">
      <c r="A11" s="4"/>
    </row>
    <row r="12" spans="1:19">
      <c r="A12" s="162" t="s">
        <v>220</v>
      </c>
      <c r="B12" s="162"/>
      <c r="C12" s="162"/>
      <c r="D12" s="162"/>
      <c r="E12" s="162"/>
      <c r="F12" s="162"/>
      <c r="G12" s="162"/>
      <c r="H12" s="162"/>
      <c r="I12" s="162"/>
      <c r="J12" s="162"/>
      <c r="K12" s="162"/>
      <c r="L12" s="162"/>
      <c r="M12" s="162"/>
    </row>
    <row r="13" spans="1:19">
      <c r="A13" s="4" t="s">
        <v>21</v>
      </c>
      <c r="B13" s="3" t="s">
        <v>114</v>
      </c>
    </row>
    <row r="14" spans="1:19">
      <c r="A14" s="4"/>
    </row>
    <row r="15" spans="1:19" ht="18" customHeight="1">
      <c r="A15" s="210" t="s">
        <v>22</v>
      </c>
      <c r="B15" s="209" t="s">
        <v>222</v>
      </c>
      <c r="C15" s="209"/>
      <c r="D15" s="209"/>
      <c r="E15" s="209"/>
      <c r="F15" s="209"/>
      <c r="G15" s="209"/>
      <c r="H15" s="209"/>
      <c r="I15" s="209"/>
      <c r="J15" s="209"/>
      <c r="K15" s="209"/>
      <c r="L15" s="209"/>
      <c r="M15" s="209"/>
      <c r="N15" s="209"/>
      <c r="O15" s="209"/>
    </row>
    <row r="16" spans="1:19" ht="18" customHeight="1">
      <c r="A16" s="210"/>
      <c r="B16" s="209"/>
      <c r="C16" s="209"/>
      <c r="D16" s="209"/>
      <c r="E16" s="209"/>
      <c r="F16" s="209"/>
      <c r="G16" s="209"/>
      <c r="H16" s="209"/>
      <c r="I16" s="209"/>
      <c r="J16" s="209"/>
      <c r="K16" s="209"/>
      <c r="L16" s="209"/>
      <c r="M16" s="209"/>
      <c r="N16" s="209"/>
      <c r="O16" s="209"/>
    </row>
    <row r="17" spans="1:17" ht="36" customHeight="1">
      <c r="A17" s="167" t="s">
        <v>23</v>
      </c>
      <c r="B17" s="264" t="s">
        <v>115</v>
      </c>
      <c r="C17" s="264"/>
      <c r="D17" s="264"/>
      <c r="E17" s="264"/>
      <c r="F17" s="264"/>
      <c r="G17" s="264"/>
      <c r="H17" s="264"/>
      <c r="I17" s="264"/>
      <c r="J17" s="264"/>
      <c r="K17" s="264"/>
      <c r="L17" s="264"/>
      <c r="M17" s="264"/>
      <c r="N17" s="264"/>
    </row>
    <row r="18" spans="1:17" ht="14.4">
      <c r="A18" s="167" t="s">
        <v>24</v>
      </c>
      <c r="B18" s="3" t="s">
        <v>227</v>
      </c>
    </row>
    <row r="19" spans="1:17">
      <c r="A19" s="4"/>
    </row>
    <row r="20" spans="1:17">
      <c r="A20" s="4" t="s">
        <v>25</v>
      </c>
      <c r="B20" s="3" t="s">
        <v>83</v>
      </c>
    </row>
    <row r="21" spans="1:17">
      <c r="A21" s="4"/>
    </row>
    <row r="22" spans="1:17">
      <c r="A22" s="4" t="s">
        <v>122</v>
      </c>
      <c r="B22" s="3" t="s">
        <v>228</v>
      </c>
    </row>
    <row r="23" spans="1:17">
      <c r="A23" s="4"/>
    </row>
    <row r="24" spans="1:17">
      <c r="A24" s="4"/>
    </row>
    <row r="25" spans="1:17">
      <c r="A25" s="162" t="s">
        <v>111</v>
      </c>
    </row>
    <row r="26" spans="1:17">
      <c r="A26" s="4" t="s">
        <v>24</v>
      </c>
      <c r="B26" s="3" t="s">
        <v>82</v>
      </c>
    </row>
    <row r="27" spans="1:17">
      <c r="A27" s="4"/>
      <c r="Q27" s="186"/>
    </row>
    <row r="28" spans="1:17">
      <c r="B28" s="3" t="s">
        <v>125</v>
      </c>
    </row>
    <row r="30" spans="1:17">
      <c r="B30" s="5" t="s">
        <v>35</v>
      </c>
    </row>
    <row r="31" spans="1:17">
      <c r="B31" s="3" t="s">
        <v>36</v>
      </c>
    </row>
    <row r="32" spans="1:17">
      <c r="B32" s="3" t="s">
        <v>37</v>
      </c>
    </row>
    <row r="33" spans="2:2">
      <c r="B33" s="3" t="s">
        <v>38</v>
      </c>
    </row>
    <row r="34" spans="2:2">
      <c r="B34" s="3" t="s">
        <v>39</v>
      </c>
    </row>
    <row r="35" spans="2:2">
      <c r="B35" s="3" t="s">
        <v>40</v>
      </c>
    </row>
    <row r="36" spans="2:2">
      <c r="B36" s="3" t="s">
        <v>41</v>
      </c>
    </row>
    <row r="37" spans="2:2">
      <c r="B37" s="3" t="s">
        <v>42</v>
      </c>
    </row>
    <row r="38" spans="2:2">
      <c r="B38" s="3" t="s">
        <v>43</v>
      </c>
    </row>
    <row r="39" spans="2:2">
      <c r="B39" s="3" t="s">
        <v>44</v>
      </c>
    </row>
    <row r="40" spans="2:2">
      <c r="B40" s="3" t="s">
        <v>45</v>
      </c>
    </row>
    <row r="41" spans="2:2">
      <c r="B41" s="3" t="s">
        <v>46</v>
      </c>
    </row>
    <row r="44" spans="2:2">
      <c r="B44" s="3" t="s">
        <v>229</v>
      </c>
    </row>
    <row r="46" spans="2:2">
      <c r="B46" s="3" t="s">
        <v>81</v>
      </c>
    </row>
    <row r="48" spans="2:2">
      <c r="B48" s="6" t="s">
        <v>230</v>
      </c>
    </row>
    <row r="50" spans="1:7">
      <c r="A50" s="4" t="s">
        <v>25</v>
      </c>
      <c r="B50" s="3" t="s">
        <v>26</v>
      </c>
    </row>
    <row r="51" spans="1:7">
      <c r="A51" s="4"/>
      <c r="B51" s="3" t="s">
        <v>27</v>
      </c>
    </row>
    <row r="52" spans="1:7">
      <c r="A52" s="4"/>
    </row>
    <row r="53" spans="1:7">
      <c r="A53" s="4" t="s">
        <v>29</v>
      </c>
      <c r="B53" s="3" t="s">
        <v>28</v>
      </c>
    </row>
    <row r="55" spans="1:7">
      <c r="A55" s="162" t="s">
        <v>215</v>
      </c>
    </row>
    <row r="56" spans="1:7" ht="14.4">
      <c r="A56" s="208" t="s">
        <v>21</v>
      </c>
      <c r="B56" s="3" t="s">
        <v>205</v>
      </c>
      <c r="C56"/>
      <c r="D56"/>
      <c r="E56"/>
      <c r="F56"/>
      <c r="G56"/>
    </row>
    <row r="57" spans="1:7" ht="14.4">
      <c r="A57" s="208" t="s">
        <v>22</v>
      </c>
      <c r="B57" s="3" t="s">
        <v>216</v>
      </c>
      <c r="C57"/>
      <c r="D57"/>
      <c r="E57"/>
      <c r="F57"/>
      <c r="G57"/>
    </row>
    <row r="58" spans="1:7" ht="14.4">
      <c r="A58" s="208" t="s">
        <v>23</v>
      </c>
      <c r="B58" s="3" t="s">
        <v>129</v>
      </c>
      <c r="C58"/>
      <c r="D58"/>
      <c r="E58"/>
      <c r="F58"/>
      <c r="G58"/>
    </row>
    <row r="59" spans="1:7" ht="14.4">
      <c r="A59" s="208" t="s">
        <v>24</v>
      </c>
      <c r="B59" s="3" t="s">
        <v>217</v>
      </c>
      <c r="C59"/>
      <c r="D59"/>
      <c r="E59"/>
      <c r="F59"/>
      <c r="G59"/>
    </row>
    <row r="60" spans="1:7" ht="14.4">
      <c r="A60" s="208" t="s">
        <v>25</v>
      </c>
      <c r="B60" s="3" t="s">
        <v>128</v>
      </c>
      <c r="C60"/>
      <c r="D60"/>
      <c r="E60"/>
      <c r="F60"/>
      <c r="G60"/>
    </row>
    <row r="61" spans="1:7" ht="14.4">
      <c r="A61" s="208" t="s">
        <v>122</v>
      </c>
      <c r="B61" s="3" t="s">
        <v>231</v>
      </c>
      <c r="C61"/>
      <c r="D61"/>
      <c r="E61"/>
      <c r="F61"/>
      <c r="G61"/>
    </row>
    <row r="62" spans="1:7" ht="14.4">
      <c r="A62" s="208" t="s">
        <v>29</v>
      </c>
      <c r="B62" s="3" t="s">
        <v>181</v>
      </c>
      <c r="C62"/>
      <c r="D62"/>
      <c r="E62"/>
      <c r="F62"/>
      <c r="G62"/>
    </row>
    <row r="63" spans="1:7" ht="14.4">
      <c r="A63" s="208" t="s">
        <v>209</v>
      </c>
      <c r="B63" s="3" t="s">
        <v>182</v>
      </c>
      <c r="C63"/>
      <c r="D63"/>
      <c r="E63"/>
      <c r="F63"/>
      <c r="G63"/>
    </row>
    <row r="64" spans="1:7" ht="14.4">
      <c r="A64" s="208" t="s">
        <v>210</v>
      </c>
      <c r="B64" s="5" t="s">
        <v>208</v>
      </c>
      <c r="C64"/>
      <c r="D64"/>
      <c r="E64"/>
      <c r="F64"/>
      <c r="G64"/>
    </row>
    <row r="65" spans="1:7" ht="14.4">
      <c r="A65" s="208" t="s">
        <v>211</v>
      </c>
      <c r="B65" s="3" t="s">
        <v>127</v>
      </c>
      <c r="C65"/>
      <c r="D65"/>
      <c r="E65"/>
      <c r="F65"/>
      <c r="G65"/>
    </row>
    <row r="66" spans="1:7" ht="14.4">
      <c r="A66" s="208" t="s">
        <v>212</v>
      </c>
      <c r="B66" s="3" t="s">
        <v>180</v>
      </c>
      <c r="C66"/>
      <c r="D66"/>
      <c r="E66"/>
      <c r="F66"/>
      <c r="G66"/>
    </row>
    <row r="67" spans="1:7" ht="14.4">
      <c r="A67" s="208" t="s">
        <v>213</v>
      </c>
      <c r="B67" s="3" t="s">
        <v>218</v>
      </c>
      <c r="C67"/>
      <c r="D67"/>
      <c r="E67"/>
      <c r="F67"/>
      <c r="G67"/>
    </row>
    <row r="68" spans="1:7" ht="14.4">
      <c r="A68" s="208" t="s">
        <v>214</v>
      </c>
      <c r="B68" s="3" t="s">
        <v>219</v>
      </c>
      <c r="C68"/>
      <c r="D68"/>
      <c r="E68"/>
      <c r="F68"/>
      <c r="G68"/>
    </row>
  </sheetData>
  <customSheetViews>
    <customSheetView guid="{1500B3A3-7021-42C3-976A-662A7829E5F6}">
      <selection activeCell="C5" sqref="C5"/>
      <pageMargins left="0.7" right="0.7" top="0.75" bottom="0.75" header="0.3" footer="0.3"/>
    </customSheetView>
    <customSheetView guid="{D3BDA7AB-9A7F-4FF6-A7EE-9F9657FE8F4F}">
      <selection activeCell="C5" sqref="C5"/>
      <pageMargins left="0.7" right="0.7" top="0.75" bottom="0.75" header="0.3" footer="0.3"/>
    </customSheetView>
  </customSheetViews>
  <mergeCells count="2">
    <mergeCell ref="B17:N17"/>
    <mergeCell ref="B9:S9"/>
  </mergeCells>
  <pageMargins left="0.7" right="0.7" top="0.75" bottom="0.75" header="0.3" footer="0.3"/>
  <pageSetup orientation="portrait" horizontalDpi="300" verticalDpi="300" r:id="rId1"/>
  <ignoredErrors>
    <ignoredError sqref="A5 A7 A9:A10 A17:A22 A26:A68 A13:A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7"/>
  <sheetViews>
    <sheetView showGridLines="0" topLeftCell="A14" zoomScale="80" zoomScaleNormal="80" workbookViewId="0">
      <selection activeCell="B15" sqref="B15"/>
    </sheetView>
  </sheetViews>
  <sheetFormatPr defaultColWidth="9.109375" defaultRowHeight="13.2"/>
  <cols>
    <col min="1" max="1" width="2.88671875" style="71" customWidth="1"/>
    <col min="2" max="2" width="64.109375" style="71" bestFit="1" customWidth="1"/>
    <col min="3" max="3" width="29.88671875" style="71" bestFit="1" customWidth="1"/>
    <col min="4" max="4" width="20.44140625" style="71" customWidth="1"/>
    <col min="5" max="5" width="18.109375" style="71" customWidth="1"/>
    <col min="6" max="6" width="29.88671875" style="71" bestFit="1" customWidth="1"/>
    <col min="7" max="8" width="20" style="71" customWidth="1"/>
    <col min="9" max="10" width="23.6640625" style="71" customWidth="1"/>
    <col min="11" max="11" width="18.6640625" style="71" customWidth="1"/>
    <col min="12" max="12" width="19" style="71" customWidth="1"/>
    <col min="13" max="13" width="19.5546875" style="71" bestFit="1" customWidth="1"/>
    <col min="14" max="16384" width="9.109375" style="71"/>
  </cols>
  <sheetData>
    <row r="1" spans="1:13" ht="17.399999999999999">
      <c r="A1" s="266" t="s">
        <v>220</v>
      </c>
      <c r="B1" s="266"/>
      <c r="C1" s="266"/>
      <c r="D1" s="266"/>
      <c r="E1" s="266"/>
      <c r="F1" s="266"/>
      <c r="G1" s="266"/>
      <c r="H1" s="266"/>
      <c r="I1" s="266"/>
      <c r="J1" s="266"/>
      <c r="K1" s="266"/>
      <c r="L1" s="266"/>
      <c r="M1" s="266"/>
    </row>
    <row r="2" spans="1:13" ht="15" customHeight="1">
      <c r="B2" s="72"/>
      <c r="C2" s="72"/>
      <c r="D2" s="73"/>
      <c r="E2" s="74"/>
      <c r="F2" s="74"/>
      <c r="G2" s="74"/>
      <c r="H2" s="74"/>
      <c r="I2" s="74"/>
      <c r="J2" s="75"/>
      <c r="K2" s="76"/>
    </row>
    <row r="3" spans="1:13" ht="15" customHeight="1">
      <c r="B3" s="132"/>
      <c r="C3" s="132"/>
      <c r="D3" s="265" t="s">
        <v>123</v>
      </c>
      <c r="E3" s="265"/>
      <c r="F3" s="265"/>
      <c r="G3" s="265"/>
      <c r="H3" s="265"/>
      <c r="I3" s="132"/>
      <c r="K3" s="130"/>
      <c r="L3" s="130"/>
    </row>
    <row r="4" spans="1:13" ht="15" customHeight="1">
      <c r="B4" s="132"/>
      <c r="C4" s="132"/>
      <c r="D4" s="265" t="s">
        <v>121</v>
      </c>
      <c r="E4" s="265"/>
      <c r="F4" s="265"/>
      <c r="G4" s="265"/>
      <c r="H4" s="265"/>
      <c r="I4" s="132"/>
      <c r="K4" s="130"/>
      <c r="L4" s="130"/>
    </row>
    <row r="5" spans="1:13" ht="15" customHeight="1">
      <c r="B5" s="132"/>
      <c r="C5" s="132"/>
      <c r="D5" s="132"/>
      <c r="E5" s="132"/>
      <c r="F5" s="132"/>
      <c r="G5" s="132"/>
      <c r="H5" s="132"/>
      <c r="I5" s="132"/>
      <c r="K5" s="153"/>
      <c r="L5" s="153"/>
    </row>
    <row r="6" spans="1:13" ht="15" customHeight="1">
      <c r="B6" s="150" t="s">
        <v>99</v>
      </c>
      <c r="C6" s="151"/>
      <c r="D6" s="151"/>
      <c r="E6" s="151"/>
      <c r="F6" s="151"/>
      <c r="G6" s="151"/>
      <c r="H6" s="151"/>
      <c r="I6" s="152"/>
      <c r="K6" s="130"/>
      <c r="L6" s="130"/>
    </row>
    <row r="7" spans="1:13" ht="15" customHeight="1">
      <c r="B7" s="138" t="s">
        <v>9</v>
      </c>
      <c r="C7" s="154"/>
      <c r="D7" s="139"/>
      <c r="E7" s="140" t="s">
        <v>102</v>
      </c>
      <c r="F7" s="141"/>
      <c r="G7" s="141"/>
      <c r="H7" s="140" t="s">
        <v>232</v>
      </c>
      <c r="I7" s="142"/>
      <c r="K7" s="130"/>
      <c r="L7" s="130"/>
    </row>
    <row r="8" spans="1:13" ht="15" customHeight="1">
      <c r="B8" s="143" t="s">
        <v>10</v>
      </c>
      <c r="C8" s="136"/>
      <c r="D8" s="144"/>
      <c r="E8" s="131" t="s">
        <v>104</v>
      </c>
      <c r="F8" s="137"/>
      <c r="G8" s="130"/>
      <c r="H8" s="131" t="s">
        <v>104</v>
      </c>
      <c r="I8" s="145"/>
      <c r="K8" s="130"/>
      <c r="L8" s="130"/>
    </row>
    <row r="9" spans="1:13" ht="15" customHeight="1">
      <c r="B9" s="146" t="s">
        <v>50</v>
      </c>
      <c r="C9" s="136"/>
      <c r="D9" s="147"/>
      <c r="E9" s="148"/>
      <c r="F9" s="148"/>
      <c r="G9" s="148"/>
      <c r="H9" s="148"/>
      <c r="I9" s="149"/>
      <c r="K9" s="130"/>
      <c r="L9" s="130"/>
    </row>
    <row r="10" spans="1:13" ht="15" customHeight="1">
      <c r="B10" s="131"/>
      <c r="C10" s="131"/>
      <c r="D10" s="131"/>
      <c r="E10" s="130"/>
      <c r="F10" s="130"/>
      <c r="G10" s="130"/>
      <c r="H10" s="130"/>
      <c r="I10" s="130"/>
      <c r="K10" s="130"/>
      <c r="L10" s="130"/>
    </row>
    <row r="11" spans="1:13" ht="15" customHeight="1" thickBot="1">
      <c r="B11" s="131"/>
      <c r="C11" s="131"/>
      <c r="D11" s="131"/>
      <c r="E11" s="130"/>
      <c r="F11" s="130"/>
      <c r="G11" s="130"/>
      <c r="H11" s="130"/>
      <c r="I11" s="130"/>
      <c r="K11" s="130"/>
      <c r="L11" s="130"/>
    </row>
    <row r="12" spans="1:13" ht="15" customHeight="1" thickBot="1">
      <c r="B12" s="131"/>
      <c r="C12" s="158" t="s">
        <v>98</v>
      </c>
      <c r="D12" s="159"/>
      <c r="E12" s="159"/>
      <c r="F12" s="160"/>
      <c r="G12" s="160"/>
      <c r="H12" s="130"/>
      <c r="I12" s="130"/>
      <c r="K12" s="130"/>
      <c r="L12" s="130"/>
    </row>
    <row r="13" spans="1:13" ht="15" customHeight="1">
      <c r="B13" s="131"/>
      <c r="C13" s="202" t="s">
        <v>11</v>
      </c>
      <c r="D13" s="201" t="s">
        <v>8</v>
      </c>
      <c r="E13" s="203" t="s">
        <v>101</v>
      </c>
      <c r="F13" s="201" t="s">
        <v>204</v>
      </c>
      <c r="G13" s="201" t="s">
        <v>221</v>
      </c>
      <c r="H13" s="130"/>
      <c r="I13" s="130"/>
      <c r="K13" s="130"/>
      <c r="L13" s="130"/>
    </row>
    <row r="14" spans="1:13" ht="15" customHeight="1" thickBot="1">
      <c r="B14" s="131" t="s">
        <v>105</v>
      </c>
      <c r="C14" s="155"/>
      <c r="D14" s="156"/>
      <c r="E14" s="157"/>
      <c r="F14" s="156"/>
      <c r="G14" s="156"/>
      <c r="H14" s="130"/>
      <c r="I14" s="130"/>
      <c r="K14" s="130"/>
      <c r="L14" s="130"/>
    </row>
    <row r="15" spans="1:13" ht="15" customHeight="1">
      <c r="B15" s="72"/>
      <c r="C15" s="72"/>
      <c r="D15" s="161"/>
      <c r="E15" s="74"/>
      <c r="G15" s="74"/>
      <c r="H15" s="74"/>
      <c r="I15" s="74"/>
      <c r="J15" s="74"/>
      <c r="K15" s="74"/>
      <c r="L15" s="74"/>
    </row>
    <row r="16" spans="1:13" ht="15" customHeight="1">
      <c r="B16" s="72"/>
      <c r="C16" s="72"/>
      <c r="D16" s="74"/>
      <c r="E16" s="74"/>
      <c r="F16" s="74"/>
      <c r="G16" s="74"/>
      <c r="H16" s="74"/>
      <c r="I16" s="74"/>
      <c r="J16" s="74"/>
      <c r="K16" s="74"/>
      <c r="L16" s="74"/>
    </row>
    <row r="17" spans="1:13" ht="15" customHeight="1"/>
    <row r="18" spans="1:13" ht="15" customHeight="1" thickBot="1">
      <c r="B18" s="78"/>
      <c r="C18" s="78"/>
      <c r="D18" s="79"/>
      <c r="E18" s="80"/>
      <c r="F18" s="79"/>
      <c r="G18" s="79"/>
      <c r="H18" s="79"/>
      <c r="I18" s="80"/>
      <c r="J18" s="80"/>
      <c r="K18" s="80"/>
      <c r="L18" s="80"/>
    </row>
    <row r="19" spans="1:13" ht="21" customHeight="1" thickBot="1">
      <c r="B19" s="112" t="s">
        <v>112</v>
      </c>
      <c r="C19" s="78"/>
      <c r="D19" s="81"/>
      <c r="E19" s="82"/>
      <c r="F19" s="82"/>
      <c r="G19" s="82"/>
      <c r="H19" s="82"/>
      <c r="I19" s="82"/>
      <c r="J19" s="82"/>
      <c r="K19" s="82"/>
      <c r="L19" s="83"/>
    </row>
    <row r="20" spans="1:13" s="84" customFormat="1" ht="79.2">
      <c r="B20" s="85" t="s">
        <v>0</v>
      </c>
      <c r="C20" s="86" t="s">
        <v>61</v>
      </c>
      <c r="D20" s="87" t="s">
        <v>62</v>
      </c>
      <c r="E20" s="88" t="s">
        <v>63</v>
      </c>
      <c r="F20" s="88" t="s">
        <v>64</v>
      </c>
      <c r="G20" s="88" t="s">
        <v>96</v>
      </c>
      <c r="H20" s="88" t="s">
        <v>65</v>
      </c>
      <c r="I20" s="88" t="s">
        <v>233</v>
      </c>
      <c r="J20" s="89" t="s">
        <v>66</v>
      </c>
      <c r="K20" s="90" t="s">
        <v>234</v>
      </c>
      <c r="L20" s="90" t="s">
        <v>67</v>
      </c>
      <c r="M20" s="168" t="s">
        <v>118</v>
      </c>
    </row>
    <row r="21" spans="1:13" ht="15" customHeight="1">
      <c r="A21" s="72"/>
      <c r="B21" s="91" t="s">
        <v>33</v>
      </c>
      <c r="C21" s="91" t="s">
        <v>11</v>
      </c>
      <c r="D21" s="92"/>
      <c r="E21" s="93">
        <f>D21*$C$14</f>
        <v>0</v>
      </c>
      <c r="F21" s="94"/>
      <c r="G21" s="95">
        <f>(1+F21)*D21</f>
        <v>0</v>
      </c>
      <c r="H21" s="95">
        <f>G21*$C$14</f>
        <v>0</v>
      </c>
      <c r="I21" s="96"/>
      <c r="J21" s="97">
        <f>I21*$C$14</f>
        <v>0</v>
      </c>
      <c r="K21" s="98">
        <f>+I21-G21</f>
        <v>0</v>
      </c>
      <c r="L21" s="98">
        <f>+J21-H21</f>
        <v>0</v>
      </c>
      <c r="M21" s="98"/>
    </row>
    <row r="22" spans="1:13" ht="15" customHeight="1">
      <c r="A22" s="72"/>
      <c r="B22" s="91" t="s">
        <v>1</v>
      </c>
      <c r="C22" s="91" t="s">
        <v>11</v>
      </c>
      <c r="D22" s="92"/>
      <c r="E22" s="93">
        <f t="shared" ref="E22:E29" si="0">D22*$C$14</f>
        <v>0</v>
      </c>
      <c r="F22" s="94"/>
      <c r="G22" s="95">
        <f t="shared" ref="G22:G29" si="1">(1+F22)*D22</f>
        <v>0</v>
      </c>
      <c r="H22" s="95">
        <f t="shared" ref="H22:H29" si="2">G22*$C$14</f>
        <v>0</v>
      </c>
      <c r="I22" s="96"/>
      <c r="J22" s="97">
        <f t="shared" ref="J22:J29" si="3">I22*$C$14</f>
        <v>0</v>
      </c>
      <c r="K22" s="98">
        <f t="shared" ref="K22:K29" si="4">+I22-G22</f>
        <v>0</v>
      </c>
      <c r="L22" s="98">
        <f t="shared" ref="L22:L29" si="5">+J22-H22</f>
        <v>0</v>
      </c>
      <c r="M22" s="98"/>
    </row>
    <row r="23" spans="1:13" ht="15" customHeight="1">
      <c r="A23" s="72"/>
      <c r="B23" s="91" t="s">
        <v>110</v>
      </c>
      <c r="C23" s="91" t="s">
        <v>11</v>
      </c>
      <c r="D23" s="92"/>
      <c r="E23" s="93">
        <f t="shared" si="0"/>
        <v>0</v>
      </c>
      <c r="F23" s="94"/>
      <c r="G23" s="95">
        <f t="shared" si="1"/>
        <v>0</v>
      </c>
      <c r="H23" s="95">
        <f t="shared" si="2"/>
        <v>0</v>
      </c>
      <c r="I23" s="96"/>
      <c r="J23" s="97">
        <f t="shared" si="3"/>
        <v>0</v>
      </c>
      <c r="K23" s="98">
        <f t="shared" si="4"/>
        <v>0</v>
      </c>
      <c r="L23" s="98">
        <f t="shared" si="5"/>
        <v>0</v>
      </c>
      <c r="M23" s="98"/>
    </row>
    <row r="24" spans="1:13" ht="15" customHeight="1">
      <c r="A24" s="72"/>
      <c r="B24" s="91" t="s">
        <v>3</v>
      </c>
      <c r="C24" s="91" t="s">
        <v>11</v>
      </c>
      <c r="D24" s="92"/>
      <c r="E24" s="93">
        <f t="shared" si="0"/>
        <v>0</v>
      </c>
      <c r="F24" s="94"/>
      <c r="G24" s="95"/>
      <c r="H24" s="95">
        <f t="shared" si="2"/>
        <v>0</v>
      </c>
      <c r="I24" s="96"/>
      <c r="J24" s="97">
        <f t="shared" si="3"/>
        <v>0</v>
      </c>
      <c r="K24" s="98"/>
      <c r="L24" s="98"/>
      <c r="M24" s="98"/>
    </row>
    <row r="25" spans="1:13" ht="15" customHeight="1">
      <c r="A25" s="72"/>
      <c r="B25" s="91" t="s">
        <v>116</v>
      </c>
      <c r="C25" s="91" t="s">
        <v>11</v>
      </c>
      <c r="D25" s="92"/>
      <c r="E25" s="93">
        <f t="shared" si="0"/>
        <v>0</v>
      </c>
      <c r="F25" s="94"/>
      <c r="G25" s="95">
        <f t="shared" si="1"/>
        <v>0</v>
      </c>
      <c r="H25" s="95">
        <f t="shared" si="2"/>
        <v>0</v>
      </c>
      <c r="I25" s="96"/>
      <c r="J25" s="97">
        <f t="shared" si="3"/>
        <v>0</v>
      </c>
      <c r="K25" s="98">
        <f t="shared" si="4"/>
        <v>0</v>
      </c>
      <c r="L25" s="98">
        <f t="shared" si="5"/>
        <v>0</v>
      </c>
      <c r="M25" s="98"/>
    </row>
    <row r="26" spans="1:13" ht="15" customHeight="1">
      <c r="A26" s="72"/>
      <c r="B26" s="129" t="s">
        <v>4</v>
      </c>
      <c r="C26" s="91" t="s">
        <v>11</v>
      </c>
      <c r="D26" s="92"/>
      <c r="E26" s="93">
        <f t="shared" si="0"/>
        <v>0</v>
      </c>
      <c r="F26" s="94"/>
      <c r="G26" s="95">
        <f t="shared" si="1"/>
        <v>0</v>
      </c>
      <c r="H26" s="95">
        <f t="shared" si="2"/>
        <v>0</v>
      </c>
      <c r="I26" s="96"/>
      <c r="J26" s="97">
        <f t="shared" si="3"/>
        <v>0</v>
      </c>
      <c r="K26" s="98">
        <f t="shared" si="4"/>
        <v>0</v>
      </c>
      <c r="L26" s="98">
        <f t="shared" si="5"/>
        <v>0</v>
      </c>
      <c r="M26" s="98"/>
    </row>
    <row r="27" spans="1:13" ht="15" customHeight="1">
      <c r="A27" s="72"/>
      <c r="B27" s="91" t="s">
        <v>5</v>
      </c>
      <c r="C27" s="91" t="s">
        <v>11</v>
      </c>
      <c r="D27" s="92"/>
      <c r="E27" s="93">
        <f t="shared" si="0"/>
        <v>0</v>
      </c>
      <c r="F27" s="94"/>
      <c r="G27" s="95">
        <f t="shared" si="1"/>
        <v>0</v>
      </c>
      <c r="H27" s="95">
        <f t="shared" si="2"/>
        <v>0</v>
      </c>
      <c r="I27" s="96"/>
      <c r="J27" s="97">
        <f t="shared" si="3"/>
        <v>0</v>
      </c>
      <c r="K27" s="98">
        <f t="shared" si="4"/>
        <v>0</v>
      </c>
      <c r="L27" s="98">
        <f t="shared" si="5"/>
        <v>0</v>
      </c>
      <c r="M27" s="98"/>
    </row>
    <row r="28" spans="1:13" ht="15" customHeight="1">
      <c r="A28" s="72"/>
      <c r="B28" s="91" t="s">
        <v>95</v>
      </c>
      <c r="C28" s="91" t="s">
        <v>11</v>
      </c>
      <c r="D28" s="92"/>
      <c r="E28" s="93">
        <f t="shared" si="0"/>
        <v>0</v>
      </c>
      <c r="F28" s="94"/>
      <c r="G28" s="95">
        <f t="shared" si="1"/>
        <v>0</v>
      </c>
      <c r="H28" s="95">
        <f t="shared" si="2"/>
        <v>0</v>
      </c>
      <c r="I28" s="96"/>
      <c r="J28" s="97">
        <f t="shared" si="3"/>
        <v>0</v>
      </c>
      <c r="K28" s="98">
        <f t="shared" si="4"/>
        <v>0</v>
      </c>
      <c r="L28" s="98">
        <f t="shared" si="5"/>
        <v>0</v>
      </c>
      <c r="M28" s="98"/>
    </row>
    <row r="29" spans="1:13" ht="15" customHeight="1">
      <c r="A29" s="72"/>
      <c r="B29" s="91" t="s">
        <v>6</v>
      </c>
      <c r="C29" s="91" t="s">
        <v>11</v>
      </c>
      <c r="D29" s="92"/>
      <c r="E29" s="93">
        <f t="shared" si="0"/>
        <v>0</v>
      </c>
      <c r="F29" s="94"/>
      <c r="G29" s="95">
        <f t="shared" si="1"/>
        <v>0</v>
      </c>
      <c r="H29" s="95">
        <f t="shared" si="2"/>
        <v>0</v>
      </c>
      <c r="I29" s="96"/>
      <c r="J29" s="97">
        <f t="shared" si="3"/>
        <v>0</v>
      </c>
      <c r="K29" s="98">
        <f t="shared" si="4"/>
        <v>0</v>
      </c>
      <c r="L29" s="98">
        <f t="shared" si="5"/>
        <v>0</v>
      </c>
      <c r="M29" s="98"/>
    </row>
    <row r="30" spans="1:13" s="166" customFormat="1" ht="15" customHeight="1">
      <c r="A30" s="163"/>
      <c r="B30" s="164" t="s">
        <v>199</v>
      </c>
      <c r="C30" s="164" t="s">
        <v>11</v>
      </c>
      <c r="D30" s="164">
        <f>SUMIF($C$47:$C$1048576,$C$30,D$47:D$1048576)</f>
        <v>0</v>
      </c>
      <c r="E30" s="164">
        <f>SUMIF($C$47:$C$1048576,$C$30,E$47:E$1048576)</f>
        <v>0</v>
      </c>
      <c r="F30" s="164"/>
      <c r="G30" s="164">
        <f>SUMIF($C$47:$C$1048576,$C$30,G$47:G$1048576)</f>
        <v>0</v>
      </c>
      <c r="H30" s="164">
        <f>SUMIF($C$47:$C$1048576,$C$30,H$47:H$1048576)</f>
        <v>0</v>
      </c>
      <c r="I30" s="164">
        <f>SUMIF($C$47:$C$1048576,$C$30,I47:I1048576)</f>
        <v>0</v>
      </c>
      <c r="J30" s="164">
        <f>SUMIF($C$47:$C$1048576,$C$30,J$47:J$1048576)</f>
        <v>0</v>
      </c>
      <c r="K30" s="164">
        <f>SUMIF($C$47:$C$1048576,$C$30,K$47:K$1048576)</f>
        <v>0</v>
      </c>
      <c r="L30" s="164">
        <f>SUMIF($C$47:$C$1048576,$C$30,L$47:L$1048576)</f>
        <v>0</v>
      </c>
      <c r="M30" s="98"/>
    </row>
    <row r="31" spans="1:13" ht="15" customHeight="1">
      <c r="A31" s="72"/>
      <c r="B31" s="91" t="s">
        <v>86</v>
      </c>
      <c r="C31" s="91" t="s">
        <v>11</v>
      </c>
      <c r="D31" s="99">
        <f>SUM(D21:D30)</f>
        <v>0</v>
      </c>
      <c r="E31" s="99">
        <f t="shared" ref="E31:L31" si="6">SUM(E21:E30)</f>
        <v>0</v>
      </c>
      <c r="F31" s="99"/>
      <c r="G31" s="99">
        <f t="shared" si="6"/>
        <v>0</v>
      </c>
      <c r="H31" s="99"/>
      <c r="I31" s="99">
        <f t="shared" si="6"/>
        <v>0</v>
      </c>
      <c r="J31" s="99">
        <f t="shared" si="6"/>
        <v>0</v>
      </c>
      <c r="K31" s="99">
        <f t="shared" si="6"/>
        <v>0</v>
      </c>
      <c r="L31" s="99">
        <f t="shared" si="6"/>
        <v>0</v>
      </c>
      <c r="M31" s="99"/>
    </row>
    <row r="32" spans="1:13" ht="15" customHeight="1" thickBot="1">
      <c r="A32" s="72"/>
      <c r="B32" s="100"/>
      <c r="C32" s="169"/>
      <c r="D32" s="101"/>
      <c r="E32" s="102"/>
      <c r="F32" s="101"/>
      <c r="G32" s="103"/>
      <c r="H32" s="103"/>
      <c r="I32" s="102"/>
      <c r="J32" s="104"/>
      <c r="K32" s="105"/>
      <c r="L32" s="105"/>
      <c r="M32" s="105"/>
    </row>
    <row r="33" spans="1:13" ht="15" customHeight="1">
      <c r="A33" s="72"/>
      <c r="B33" s="91" t="s">
        <v>33</v>
      </c>
      <c r="C33" s="170" t="s">
        <v>8</v>
      </c>
      <c r="D33" s="92"/>
      <c r="E33" s="93">
        <f>D33*$D$14</f>
        <v>0</v>
      </c>
      <c r="F33" s="106"/>
      <c r="G33" s="95">
        <f>(1+F33)*D33</f>
        <v>0</v>
      </c>
      <c r="H33" s="95">
        <f>G33*$D$14</f>
        <v>0</v>
      </c>
      <c r="I33" s="96"/>
      <c r="J33" s="97">
        <f>I33*$D$14</f>
        <v>0</v>
      </c>
      <c r="K33" s="98">
        <f>+I33-G33</f>
        <v>0</v>
      </c>
      <c r="L33" s="98">
        <f>+J33-H33</f>
        <v>0</v>
      </c>
      <c r="M33" s="98"/>
    </row>
    <row r="34" spans="1:13" ht="15" customHeight="1">
      <c r="A34" s="72"/>
      <c r="B34" s="91" t="s">
        <v>1</v>
      </c>
      <c r="C34" s="171" t="s">
        <v>8</v>
      </c>
      <c r="D34" s="92"/>
      <c r="E34" s="93">
        <f t="shared" ref="E34:E41" si="7">D34*$D$14</f>
        <v>0</v>
      </c>
      <c r="F34" s="106"/>
      <c r="G34" s="95">
        <f t="shared" ref="G34:G41" si="8">(1+F34)*D34</f>
        <v>0</v>
      </c>
      <c r="H34" s="95">
        <f t="shared" ref="H34:H41" si="9">G34*$D$14</f>
        <v>0</v>
      </c>
      <c r="I34" s="96"/>
      <c r="J34" s="97">
        <f t="shared" ref="J34:J41" si="10">I34*$D$14</f>
        <v>0</v>
      </c>
      <c r="K34" s="98">
        <f t="shared" ref="K34:K41" si="11">+I34-G34</f>
        <v>0</v>
      </c>
      <c r="L34" s="98">
        <f t="shared" ref="L34:L41" si="12">+J34-H34</f>
        <v>0</v>
      </c>
      <c r="M34" s="98"/>
    </row>
    <row r="35" spans="1:13" ht="15" customHeight="1">
      <c r="A35" s="72"/>
      <c r="B35" s="91" t="s">
        <v>110</v>
      </c>
      <c r="C35" s="171" t="s">
        <v>8</v>
      </c>
      <c r="D35" s="92"/>
      <c r="E35" s="93">
        <f t="shared" si="7"/>
        <v>0</v>
      </c>
      <c r="F35" s="106"/>
      <c r="G35" s="95">
        <f t="shared" si="8"/>
        <v>0</v>
      </c>
      <c r="H35" s="95">
        <f t="shared" si="9"/>
        <v>0</v>
      </c>
      <c r="I35" s="96"/>
      <c r="J35" s="97">
        <f t="shared" si="10"/>
        <v>0</v>
      </c>
      <c r="K35" s="98">
        <f t="shared" si="11"/>
        <v>0</v>
      </c>
      <c r="L35" s="98">
        <f t="shared" si="12"/>
        <v>0</v>
      </c>
      <c r="M35" s="98"/>
    </row>
    <row r="36" spans="1:13" ht="15" customHeight="1">
      <c r="A36" s="72"/>
      <c r="B36" s="91" t="s">
        <v>3</v>
      </c>
      <c r="C36" s="171" t="s">
        <v>8</v>
      </c>
      <c r="D36" s="92"/>
      <c r="E36" s="93">
        <f t="shared" si="7"/>
        <v>0</v>
      </c>
      <c r="F36" s="106"/>
      <c r="G36" s="95"/>
      <c r="H36" s="95">
        <f t="shared" si="9"/>
        <v>0</v>
      </c>
      <c r="I36" s="96"/>
      <c r="J36" s="97">
        <f t="shared" si="10"/>
        <v>0</v>
      </c>
      <c r="K36" s="98"/>
      <c r="L36" s="98"/>
      <c r="M36" s="98"/>
    </row>
    <row r="37" spans="1:13" ht="15" customHeight="1">
      <c r="A37" s="72"/>
      <c r="B37" s="91" t="s">
        <v>116</v>
      </c>
      <c r="C37" s="171" t="s">
        <v>8</v>
      </c>
      <c r="D37" s="92"/>
      <c r="E37" s="93">
        <f t="shared" si="7"/>
        <v>0</v>
      </c>
      <c r="F37" s="106"/>
      <c r="G37" s="95">
        <f t="shared" si="8"/>
        <v>0</v>
      </c>
      <c r="H37" s="95">
        <f t="shared" si="9"/>
        <v>0</v>
      </c>
      <c r="I37" s="96"/>
      <c r="J37" s="97">
        <f t="shared" si="10"/>
        <v>0</v>
      </c>
      <c r="K37" s="98">
        <f t="shared" si="11"/>
        <v>0</v>
      </c>
      <c r="L37" s="98">
        <f t="shared" si="12"/>
        <v>0</v>
      </c>
      <c r="M37" s="98"/>
    </row>
    <row r="38" spans="1:13" ht="15" customHeight="1">
      <c r="A38" s="72"/>
      <c r="B38" s="91" t="s">
        <v>4</v>
      </c>
      <c r="C38" s="171" t="s">
        <v>8</v>
      </c>
      <c r="D38" s="92"/>
      <c r="E38" s="93">
        <f t="shared" si="7"/>
        <v>0</v>
      </c>
      <c r="F38" s="106"/>
      <c r="G38" s="95">
        <f t="shared" si="8"/>
        <v>0</v>
      </c>
      <c r="H38" s="95">
        <f t="shared" si="9"/>
        <v>0</v>
      </c>
      <c r="I38" s="96"/>
      <c r="J38" s="97">
        <f t="shared" si="10"/>
        <v>0</v>
      </c>
      <c r="K38" s="98">
        <f t="shared" si="11"/>
        <v>0</v>
      </c>
      <c r="L38" s="98">
        <f t="shared" si="12"/>
        <v>0</v>
      </c>
      <c r="M38" s="98"/>
    </row>
    <row r="39" spans="1:13" ht="15" customHeight="1">
      <c r="A39" s="72"/>
      <c r="B39" s="91" t="s">
        <v>5</v>
      </c>
      <c r="C39" s="171" t="s">
        <v>8</v>
      </c>
      <c r="D39" s="92"/>
      <c r="E39" s="93">
        <f t="shared" si="7"/>
        <v>0</v>
      </c>
      <c r="F39" s="106"/>
      <c r="G39" s="95">
        <f t="shared" si="8"/>
        <v>0</v>
      </c>
      <c r="H39" s="95">
        <f t="shared" si="9"/>
        <v>0</v>
      </c>
      <c r="I39" s="96"/>
      <c r="J39" s="97">
        <f t="shared" si="10"/>
        <v>0</v>
      </c>
      <c r="K39" s="98">
        <f t="shared" si="11"/>
        <v>0</v>
      </c>
      <c r="L39" s="98">
        <f t="shared" si="12"/>
        <v>0</v>
      </c>
      <c r="M39" s="98"/>
    </row>
    <row r="40" spans="1:13" ht="15" customHeight="1">
      <c r="A40" s="72"/>
      <c r="B40" s="91" t="s">
        <v>95</v>
      </c>
      <c r="C40" s="171" t="s">
        <v>8</v>
      </c>
      <c r="D40" s="92"/>
      <c r="E40" s="93">
        <f t="shared" si="7"/>
        <v>0</v>
      </c>
      <c r="F40" s="106"/>
      <c r="G40" s="95">
        <f t="shared" si="8"/>
        <v>0</v>
      </c>
      <c r="H40" s="95">
        <f t="shared" si="9"/>
        <v>0</v>
      </c>
      <c r="I40" s="96"/>
      <c r="J40" s="97">
        <f t="shared" si="10"/>
        <v>0</v>
      </c>
      <c r="K40" s="98">
        <f t="shared" si="11"/>
        <v>0</v>
      </c>
      <c r="L40" s="98">
        <f t="shared" si="12"/>
        <v>0</v>
      </c>
      <c r="M40" s="98"/>
    </row>
    <row r="41" spans="1:13" ht="15" customHeight="1">
      <c r="A41" s="72"/>
      <c r="B41" s="91" t="s">
        <v>6</v>
      </c>
      <c r="C41" s="171" t="s">
        <v>8</v>
      </c>
      <c r="D41" s="92"/>
      <c r="E41" s="93">
        <f t="shared" si="7"/>
        <v>0</v>
      </c>
      <c r="F41" s="106"/>
      <c r="G41" s="95">
        <f t="shared" si="8"/>
        <v>0</v>
      </c>
      <c r="H41" s="95">
        <f t="shared" si="9"/>
        <v>0</v>
      </c>
      <c r="I41" s="96"/>
      <c r="J41" s="97">
        <f t="shared" si="10"/>
        <v>0</v>
      </c>
      <c r="K41" s="98">
        <f t="shared" si="11"/>
        <v>0</v>
      </c>
      <c r="L41" s="98">
        <f t="shared" si="12"/>
        <v>0</v>
      </c>
      <c r="M41" s="98"/>
    </row>
    <row r="42" spans="1:13" s="166" customFormat="1" ht="15" customHeight="1">
      <c r="A42" s="163"/>
      <c r="B42" s="164" t="s">
        <v>117</v>
      </c>
      <c r="C42" s="164" t="s">
        <v>8</v>
      </c>
      <c r="D42" s="164">
        <f>SUMIF($C$47:$C$1048576,$C$42,D$47:D$1048576)</f>
        <v>0</v>
      </c>
      <c r="E42" s="164">
        <f>SUMIF($C$47:$C$1048576,$C$42,E$47:E$1048576)</f>
        <v>0</v>
      </c>
      <c r="F42" s="164"/>
      <c r="G42" s="164">
        <f t="shared" ref="G42:L42" si="13">SUMIF($C$47:$C$1048576,$C$42,G$47:G$1048576)</f>
        <v>0</v>
      </c>
      <c r="H42" s="164">
        <f t="shared" si="13"/>
        <v>0</v>
      </c>
      <c r="I42" s="164">
        <f t="shared" si="13"/>
        <v>0</v>
      </c>
      <c r="J42" s="164">
        <f t="shared" si="13"/>
        <v>0</v>
      </c>
      <c r="K42" s="164">
        <f t="shared" si="13"/>
        <v>0</v>
      </c>
      <c r="L42" s="164">
        <f t="shared" si="13"/>
        <v>0</v>
      </c>
      <c r="M42" s="98"/>
    </row>
    <row r="43" spans="1:13" ht="15" customHeight="1" thickBot="1">
      <c r="A43" s="72"/>
      <c r="B43" s="91" t="s">
        <v>86</v>
      </c>
      <c r="C43" s="172" t="s">
        <v>8</v>
      </c>
      <c r="D43" s="99">
        <f>SUM(D33:D42)</f>
        <v>0</v>
      </c>
      <c r="E43" s="99">
        <f t="shared" ref="E43:L43" si="14">SUM(E33:E42)</f>
        <v>0</v>
      </c>
      <c r="F43" s="99">
        <f t="shared" si="14"/>
        <v>0</v>
      </c>
      <c r="G43" s="99">
        <f t="shared" si="14"/>
        <v>0</v>
      </c>
      <c r="H43" s="99"/>
      <c r="I43" s="99">
        <f t="shared" si="14"/>
        <v>0</v>
      </c>
      <c r="J43" s="99">
        <f t="shared" si="14"/>
        <v>0</v>
      </c>
      <c r="K43" s="99">
        <f t="shared" si="14"/>
        <v>0</v>
      </c>
      <c r="L43" s="99">
        <f t="shared" si="14"/>
        <v>0</v>
      </c>
      <c r="M43" s="99"/>
    </row>
    <row r="44" spans="1:13" ht="15" customHeight="1" thickBot="1">
      <c r="A44" s="72"/>
      <c r="B44" s="107"/>
      <c r="C44" s="107"/>
      <c r="D44" s="107"/>
      <c r="E44" s="107"/>
      <c r="F44" s="107"/>
      <c r="G44" s="107"/>
      <c r="H44" s="107"/>
      <c r="I44" s="107"/>
      <c r="J44" s="107"/>
      <c r="K44" s="107"/>
      <c r="L44" s="107">
        <f>+L31+L43</f>
        <v>0</v>
      </c>
    </row>
    <row r="45" spans="1:13" ht="15" customHeight="1" thickBot="1">
      <c r="A45" s="72"/>
      <c r="B45" s="112" t="s">
        <v>113</v>
      </c>
      <c r="C45" s="113"/>
      <c r="D45" s="113"/>
      <c r="E45" s="113"/>
      <c r="F45" s="113"/>
      <c r="G45" s="113"/>
      <c r="H45" s="113"/>
      <c r="I45" s="113"/>
      <c r="J45" s="113"/>
      <c r="K45" s="113"/>
      <c r="L45" s="251"/>
    </row>
    <row r="46" spans="1:13" ht="79.8" thickBot="1">
      <c r="A46" s="76"/>
      <c r="B46" s="123" t="s">
        <v>97</v>
      </c>
      <c r="C46" s="124" t="s">
        <v>61</v>
      </c>
      <c r="D46" s="125" t="s">
        <v>62</v>
      </c>
      <c r="E46" s="126" t="s">
        <v>63</v>
      </c>
      <c r="F46" s="126" t="s">
        <v>64</v>
      </c>
      <c r="G46" s="126" t="s">
        <v>96</v>
      </c>
      <c r="H46" s="126" t="s">
        <v>65</v>
      </c>
      <c r="I46" s="126" t="s">
        <v>233</v>
      </c>
      <c r="J46" s="127" t="s">
        <v>66</v>
      </c>
      <c r="K46" s="128" t="s">
        <v>234</v>
      </c>
      <c r="L46" s="128" t="s">
        <v>67</v>
      </c>
      <c r="M46" s="168" t="s">
        <v>118</v>
      </c>
    </row>
    <row r="47" spans="1:13">
      <c r="B47" s="91"/>
      <c r="C47" s="114" t="s">
        <v>11</v>
      </c>
      <c r="D47" s="115"/>
      <c r="E47" s="116">
        <f t="shared" ref="E47:E56" si="15">D47*$C$14</f>
        <v>0</v>
      </c>
      <c r="F47" s="117"/>
      <c r="G47" s="118">
        <f>(1+F47)*D47</f>
        <v>0</v>
      </c>
      <c r="H47" s="118">
        <f>G47*$C$14</f>
        <v>0</v>
      </c>
      <c r="I47" s="119"/>
      <c r="J47" s="120">
        <f>I47*$C$14</f>
        <v>0</v>
      </c>
      <c r="K47" s="121">
        <f>+I47-G47</f>
        <v>0</v>
      </c>
      <c r="L47" s="121">
        <f>+J47-H47</f>
        <v>0</v>
      </c>
      <c r="M47" s="98"/>
    </row>
    <row r="48" spans="1:13">
      <c r="B48" s="91"/>
      <c r="C48" s="91" t="s">
        <v>11</v>
      </c>
      <c r="D48" s="92"/>
      <c r="E48" s="93">
        <f t="shared" si="15"/>
        <v>0</v>
      </c>
      <c r="F48" s="94"/>
      <c r="G48" s="95">
        <f t="shared" ref="G48:G54" si="16">(1+F48)*D48</f>
        <v>0</v>
      </c>
      <c r="H48" s="95">
        <f t="shared" ref="H48:H56" si="17">G48*$C$14</f>
        <v>0</v>
      </c>
      <c r="I48" s="96"/>
      <c r="J48" s="97">
        <f t="shared" ref="J48:J55" si="18">I48*$C$14</f>
        <v>0</v>
      </c>
      <c r="K48" s="98">
        <f t="shared" ref="K48:K56" si="19">+I48-G48</f>
        <v>0</v>
      </c>
      <c r="L48" s="98">
        <f t="shared" ref="L48:L56" si="20">+J48-H48</f>
        <v>0</v>
      </c>
      <c r="M48" s="98"/>
    </row>
    <row r="49" spans="1:13">
      <c r="B49" s="91"/>
      <c r="C49" s="91" t="s">
        <v>11</v>
      </c>
      <c r="D49" s="92"/>
      <c r="E49" s="93">
        <f t="shared" si="15"/>
        <v>0</v>
      </c>
      <c r="F49" s="94"/>
      <c r="G49" s="95">
        <f t="shared" si="16"/>
        <v>0</v>
      </c>
      <c r="H49" s="95">
        <f t="shared" si="17"/>
        <v>0</v>
      </c>
      <c r="I49" s="96"/>
      <c r="J49" s="97">
        <f t="shared" si="18"/>
        <v>0</v>
      </c>
      <c r="K49" s="98">
        <f t="shared" si="19"/>
        <v>0</v>
      </c>
      <c r="L49" s="98">
        <f t="shared" si="20"/>
        <v>0</v>
      </c>
      <c r="M49" s="98"/>
    </row>
    <row r="50" spans="1:13">
      <c r="B50" s="91"/>
      <c r="C50" s="91" t="s">
        <v>11</v>
      </c>
      <c r="D50" s="92"/>
      <c r="E50" s="93">
        <f t="shared" si="15"/>
        <v>0</v>
      </c>
      <c r="F50" s="94"/>
      <c r="G50" s="95">
        <f t="shared" si="16"/>
        <v>0</v>
      </c>
      <c r="H50" s="95">
        <f t="shared" si="17"/>
        <v>0</v>
      </c>
      <c r="I50" s="96"/>
      <c r="J50" s="97">
        <f t="shared" si="18"/>
        <v>0</v>
      </c>
      <c r="K50" s="98">
        <f t="shared" si="19"/>
        <v>0</v>
      </c>
      <c r="L50" s="98">
        <f t="shared" si="20"/>
        <v>0</v>
      </c>
      <c r="M50" s="98"/>
    </row>
    <row r="51" spans="1:13">
      <c r="B51" s="91"/>
      <c r="C51" s="91" t="s">
        <v>11</v>
      </c>
      <c r="D51" s="92"/>
      <c r="E51" s="93">
        <f t="shared" si="15"/>
        <v>0</v>
      </c>
      <c r="F51" s="94"/>
      <c r="G51" s="95">
        <f t="shared" si="16"/>
        <v>0</v>
      </c>
      <c r="H51" s="95">
        <f t="shared" si="17"/>
        <v>0</v>
      </c>
      <c r="I51" s="96"/>
      <c r="J51" s="97">
        <f t="shared" si="18"/>
        <v>0</v>
      </c>
      <c r="K51" s="98">
        <f t="shared" si="19"/>
        <v>0</v>
      </c>
      <c r="L51" s="98">
        <f t="shared" si="20"/>
        <v>0</v>
      </c>
      <c r="M51" s="98"/>
    </row>
    <row r="52" spans="1:13">
      <c r="A52" s="77"/>
      <c r="B52" s="91"/>
      <c r="C52" s="91" t="s">
        <v>11</v>
      </c>
      <c r="D52" s="92"/>
      <c r="E52" s="93">
        <f t="shared" si="15"/>
        <v>0</v>
      </c>
      <c r="F52" s="94"/>
      <c r="G52" s="95">
        <f t="shared" si="16"/>
        <v>0</v>
      </c>
      <c r="H52" s="95">
        <f t="shared" si="17"/>
        <v>0</v>
      </c>
      <c r="I52" s="96"/>
      <c r="J52" s="97">
        <f t="shared" si="18"/>
        <v>0</v>
      </c>
      <c r="K52" s="98">
        <f t="shared" si="19"/>
        <v>0</v>
      </c>
      <c r="L52" s="98">
        <f t="shared" si="20"/>
        <v>0</v>
      </c>
      <c r="M52" s="98"/>
    </row>
    <row r="53" spans="1:13">
      <c r="A53" s="77"/>
      <c r="B53" s="91"/>
      <c r="C53" s="91" t="s">
        <v>11</v>
      </c>
      <c r="D53" s="92"/>
      <c r="E53" s="93">
        <f t="shared" si="15"/>
        <v>0</v>
      </c>
      <c r="F53" s="94"/>
      <c r="G53" s="95">
        <f t="shared" si="16"/>
        <v>0</v>
      </c>
      <c r="H53" s="95">
        <f t="shared" si="17"/>
        <v>0</v>
      </c>
      <c r="I53" s="96"/>
      <c r="J53" s="97">
        <f t="shared" si="18"/>
        <v>0</v>
      </c>
      <c r="K53" s="98">
        <f t="shared" si="19"/>
        <v>0</v>
      </c>
      <c r="L53" s="98">
        <f t="shared" si="20"/>
        <v>0</v>
      </c>
      <c r="M53" s="98"/>
    </row>
    <row r="54" spans="1:13">
      <c r="A54" s="77"/>
      <c r="B54" s="91"/>
      <c r="C54" s="91" t="s">
        <v>11</v>
      </c>
      <c r="D54" s="92"/>
      <c r="E54" s="93">
        <f t="shared" si="15"/>
        <v>0</v>
      </c>
      <c r="F54" s="94"/>
      <c r="G54" s="95">
        <f t="shared" si="16"/>
        <v>0</v>
      </c>
      <c r="H54" s="95">
        <f t="shared" si="17"/>
        <v>0</v>
      </c>
      <c r="I54" s="96"/>
      <c r="J54" s="97">
        <f t="shared" si="18"/>
        <v>0</v>
      </c>
      <c r="K54" s="98">
        <f t="shared" si="19"/>
        <v>0</v>
      </c>
      <c r="L54" s="98">
        <f t="shared" si="20"/>
        <v>0</v>
      </c>
      <c r="M54" s="98"/>
    </row>
    <row r="55" spans="1:13">
      <c r="A55" s="77"/>
      <c r="B55" s="91"/>
      <c r="C55" s="91" t="s">
        <v>11</v>
      </c>
      <c r="D55" s="92"/>
      <c r="E55" s="93">
        <f t="shared" si="15"/>
        <v>0</v>
      </c>
      <c r="F55" s="94"/>
      <c r="G55" s="95">
        <f t="shared" ref="G55" si="21">(1+F55)*D55</f>
        <v>0</v>
      </c>
      <c r="H55" s="95">
        <f t="shared" si="17"/>
        <v>0</v>
      </c>
      <c r="I55" s="96"/>
      <c r="J55" s="97">
        <f t="shared" si="18"/>
        <v>0</v>
      </c>
      <c r="K55" s="98">
        <f t="shared" si="19"/>
        <v>0</v>
      </c>
      <c r="L55" s="98">
        <f t="shared" si="20"/>
        <v>0</v>
      </c>
      <c r="M55" s="98"/>
    </row>
    <row r="56" spans="1:13">
      <c r="A56" s="77"/>
      <c r="B56" s="91"/>
      <c r="C56" s="91" t="s">
        <v>11</v>
      </c>
      <c r="D56" s="92"/>
      <c r="E56" s="93">
        <f t="shared" si="15"/>
        <v>0</v>
      </c>
      <c r="F56" s="94"/>
      <c r="G56" s="95">
        <f t="shared" ref="G56" si="22">(1+F56)*D56</f>
        <v>0</v>
      </c>
      <c r="H56" s="95">
        <f t="shared" si="17"/>
        <v>0</v>
      </c>
      <c r="I56" s="96"/>
      <c r="J56" s="120">
        <f>I56*$C$14</f>
        <v>0</v>
      </c>
      <c r="K56" s="98">
        <f t="shared" si="19"/>
        <v>0</v>
      </c>
      <c r="L56" s="98">
        <f t="shared" si="20"/>
        <v>0</v>
      </c>
      <c r="M56" s="165"/>
    </row>
    <row r="57" spans="1:13">
      <c r="A57" s="76"/>
      <c r="B57" s="100"/>
      <c r="C57" s="100"/>
      <c r="D57" s="101"/>
      <c r="E57" s="102"/>
      <c r="F57" s="101"/>
      <c r="G57" s="103"/>
      <c r="H57" s="103"/>
      <c r="I57" s="102"/>
      <c r="J57" s="104"/>
      <c r="K57" s="105"/>
      <c r="L57" s="105"/>
      <c r="M57" s="105"/>
    </row>
    <row r="58" spans="1:13">
      <c r="B58" s="91"/>
      <c r="C58" s="91" t="s">
        <v>8</v>
      </c>
      <c r="D58" s="92"/>
      <c r="E58" s="93">
        <f t="shared" ref="E58:E66" si="23">D58*$D$14</f>
        <v>0</v>
      </c>
      <c r="F58" s="106"/>
      <c r="G58" s="95">
        <f>(1+F58)*D58</f>
        <v>0</v>
      </c>
      <c r="H58" s="95">
        <f t="shared" ref="H58:H67" si="24">G58*$D$14</f>
        <v>0</v>
      </c>
      <c r="I58" s="96"/>
      <c r="J58" s="97">
        <f t="shared" ref="J58:J67" si="25">I58*$D$14</f>
        <v>0</v>
      </c>
      <c r="K58" s="98">
        <f>+I58-G58</f>
        <v>0</v>
      </c>
      <c r="L58" s="98">
        <f>+J58-H58</f>
        <v>0</v>
      </c>
      <c r="M58" s="98"/>
    </row>
    <row r="59" spans="1:13">
      <c r="B59" s="91"/>
      <c r="C59" s="91" t="s">
        <v>8</v>
      </c>
      <c r="D59" s="92"/>
      <c r="E59" s="93">
        <f t="shared" si="23"/>
        <v>0</v>
      </c>
      <c r="F59" s="106"/>
      <c r="G59" s="95">
        <f t="shared" ref="G59:G66" si="26">(1+F59)*D59</f>
        <v>0</v>
      </c>
      <c r="H59" s="95">
        <f t="shared" si="24"/>
        <v>0</v>
      </c>
      <c r="I59" s="96"/>
      <c r="J59" s="97">
        <f t="shared" si="25"/>
        <v>0</v>
      </c>
      <c r="K59" s="98">
        <f t="shared" ref="K59:K65" si="27">+I59-G59</f>
        <v>0</v>
      </c>
      <c r="L59" s="98">
        <f t="shared" ref="L59:L65" si="28">+J59-H59</f>
        <v>0</v>
      </c>
      <c r="M59" s="98"/>
    </row>
    <row r="60" spans="1:13">
      <c r="B60" s="91"/>
      <c r="C60" s="91" t="s">
        <v>8</v>
      </c>
      <c r="D60" s="92"/>
      <c r="E60" s="93">
        <f t="shared" si="23"/>
        <v>0</v>
      </c>
      <c r="F60" s="106"/>
      <c r="G60" s="95">
        <f t="shared" si="26"/>
        <v>0</v>
      </c>
      <c r="H60" s="95">
        <f t="shared" si="24"/>
        <v>0</v>
      </c>
      <c r="I60" s="96"/>
      <c r="J60" s="97">
        <f t="shared" si="25"/>
        <v>0</v>
      </c>
      <c r="K60" s="98">
        <f t="shared" si="27"/>
        <v>0</v>
      </c>
      <c r="L60" s="98">
        <f t="shared" si="28"/>
        <v>0</v>
      </c>
      <c r="M60" s="98"/>
    </row>
    <row r="61" spans="1:13">
      <c r="B61" s="91"/>
      <c r="C61" s="91" t="s">
        <v>8</v>
      </c>
      <c r="D61" s="92"/>
      <c r="E61" s="93">
        <f t="shared" si="23"/>
        <v>0</v>
      </c>
      <c r="F61" s="106"/>
      <c r="G61" s="95">
        <f t="shared" si="26"/>
        <v>0</v>
      </c>
      <c r="H61" s="95">
        <f t="shared" si="24"/>
        <v>0</v>
      </c>
      <c r="I61" s="96"/>
      <c r="J61" s="97">
        <f t="shared" si="25"/>
        <v>0</v>
      </c>
      <c r="K61" s="98">
        <f t="shared" si="27"/>
        <v>0</v>
      </c>
      <c r="L61" s="98">
        <f t="shared" si="28"/>
        <v>0</v>
      </c>
      <c r="M61" s="98"/>
    </row>
    <row r="62" spans="1:13">
      <c r="B62" s="91"/>
      <c r="C62" s="91" t="s">
        <v>8</v>
      </c>
      <c r="D62" s="92"/>
      <c r="E62" s="93">
        <f t="shared" si="23"/>
        <v>0</v>
      </c>
      <c r="F62" s="106"/>
      <c r="G62" s="95">
        <f t="shared" si="26"/>
        <v>0</v>
      </c>
      <c r="H62" s="95">
        <f t="shared" si="24"/>
        <v>0</v>
      </c>
      <c r="I62" s="96"/>
      <c r="J62" s="97">
        <f t="shared" si="25"/>
        <v>0</v>
      </c>
      <c r="K62" s="98">
        <f t="shared" si="27"/>
        <v>0</v>
      </c>
      <c r="L62" s="98">
        <f t="shared" si="28"/>
        <v>0</v>
      </c>
      <c r="M62" s="98"/>
    </row>
    <row r="63" spans="1:13">
      <c r="B63" s="91"/>
      <c r="C63" s="91" t="s">
        <v>8</v>
      </c>
      <c r="D63" s="92"/>
      <c r="E63" s="93">
        <f t="shared" si="23"/>
        <v>0</v>
      </c>
      <c r="F63" s="106"/>
      <c r="G63" s="95">
        <f t="shared" si="26"/>
        <v>0</v>
      </c>
      <c r="H63" s="95">
        <f t="shared" si="24"/>
        <v>0</v>
      </c>
      <c r="I63" s="96"/>
      <c r="J63" s="97">
        <f t="shared" si="25"/>
        <v>0</v>
      </c>
      <c r="K63" s="98">
        <f t="shared" si="27"/>
        <v>0</v>
      </c>
      <c r="L63" s="98">
        <f t="shared" si="28"/>
        <v>0</v>
      </c>
      <c r="M63" s="98"/>
    </row>
    <row r="64" spans="1:13">
      <c r="B64" s="91"/>
      <c r="C64" s="91" t="s">
        <v>8</v>
      </c>
      <c r="D64" s="92"/>
      <c r="E64" s="93">
        <f t="shared" si="23"/>
        <v>0</v>
      </c>
      <c r="F64" s="106"/>
      <c r="G64" s="95">
        <f t="shared" si="26"/>
        <v>0</v>
      </c>
      <c r="H64" s="95">
        <f t="shared" si="24"/>
        <v>0</v>
      </c>
      <c r="I64" s="96"/>
      <c r="J64" s="97">
        <f t="shared" si="25"/>
        <v>0</v>
      </c>
      <c r="K64" s="98">
        <f t="shared" si="27"/>
        <v>0</v>
      </c>
      <c r="L64" s="98">
        <f t="shared" si="28"/>
        <v>0</v>
      </c>
      <c r="M64" s="98"/>
    </row>
    <row r="65" spans="2:13">
      <c r="B65" s="91"/>
      <c r="C65" s="91" t="s">
        <v>8</v>
      </c>
      <c r="D65" s="92"/>
      <c r="E65" s="93">
        <f t="shared" si="23"/>
        <v>0</v>
      </c>
      <c r="F65" s="106"/>
      <c r="G65" s="95">
        <f t="shared" si="26"/>
        <v>0</v>
      </c>
      <c r="H65" s="95">
        <f t="shared" si="24"/>
        <v>0</v>
      </c>
      <c r="I65" s="96"/>
      <c r="J65" s="97">
        <f t="shared" si="25"/>
        <v>0</v>
      </c>
      <c r="K65" s="98">
        <f t="shared" si="27"/>
        <v>0</v>
      </c>
      <c r="L65" s="98">
        <f t="shared" si="28"/>
        <v>0</v>
      </c>
      <c r="M65" s="98"/>
    </row>
    <row r="66" spans="2:13">
      <c r="B66" s="91"/>
      <c r="C66" s="91" t="s">
        <v>8</v>
      </c>
      <c r="D66" s="92"/>
      <c r="E66" s="93">
        <f t="shared" si="23"/>
        <v>0</v>
      </c>
      <c r="F66" s="106"/>
      <c r="G66" s="95">
        <f t="shared" si="26"/>
        <v>0</v>
      </c>
      <c r="H66" s="95">
        <f t="shared" si="24"/>
        <v>0</v>
      </c>
      <c r="I66" s="96"/>
      <c r="J66" s="97">
        <f t="shared" si="25"/>
        <v>0</v>
      </c>
      <c r="K66" s="98">
        <f t="shared" ref="K66:K67" si="29">+I66-G66</f>
        <v>0</v>
      </c>
      <c r="L66" s="98">
        <f t="shared" ref="L66:L67" si="30">+J66-H66</f>
        <v>0</v>
      </c>
      <c r="M66" s="98"/>
    </row>
    <row r="67" spans="2:13">
      <c r="B67" s="91"/>
      <c r="C67" s="91" t="s">
        <v>8</v>
      </c>
      <c r="D67" s="92"/>
      <c r="E67" s="93">
        <f>D67*$D$14</f>
        <v>0</v>
      </c>
      <c r="F67" s="106"/>
      <c r="G67" s="95">
        <f>(1+F67)*D67</f>
        <v>0</v>
      </c>
      <c r="H67" s="95">
        <f t="shared" si="24"/>
        <v>0</v>
      </c>
      <c r="I67" s="96"/>
      <c r="J67" s="97">
        <f t="shared" si="25"/>
        <v>0</v>
      </c>
      <c r="K67" s="98">
        <f t="shared" si="29"/>
        <v>0</v>
      </c>
      <c r="L67" s="98">
        <f t="shared" si="30"/>
        <v>0</v>
      </c>
      <c r="M67" s="98"/>
    </row>
    <row r="69" spans="2:13">
      <c r="E69" s="248"/>
      <c r="J69" s="247"/>
    </row>
    <row r="70" spans="2:13">
      <c r="E70" s="247"/>
      <c r="J70" s="247"/>
    </row>
    <row r="71" spans="2:13">
      <c r="B71" s="173" t="s">
        <v>124</v>
      </c>
    </row>
    <row r="72" spans="2:13">
      <c r="B72" s="76" t="s">
        <v>106</v>
      </c>
      <c r="C72" s="76"/>
      <c r="E72" s="248"/>
    </row>
    <row r="73" spans="2:13">
      <c r="B73" s="76" t="s">
        <v>107</v>
      </c>
      <c r="C73" s="76"/>
    </row>
    <row r="74" spans="2:13">
      <c r="B74" s="76" t="s">
        <v>108</v>
      </c>
      <c r="C74" s="76"/>
    </row>
    <row r="75" spans="2:13">
      <c r="B75" s="76"/>
      <c r="C75" s="76"/>
    </row>
    <row r="76" spans="2:13" ht="13.8">
      <c r="B76" s="108" t="s">
        <v>109</v>
      </c>
      <c r="C76" s="108"/>
      <c r="D76" s="109"/>
    </row>
    <row r="77" spans="2:13" ht="13.8">
      <c r="B77" s="108"/>
      <c r="C77" s="108"/>
      <c r="D77" s="109"/>
    </row>
  </sheetData>
  <customSheetViews>
    <customSheetView guid="{1500B3A3-7021-42C3-976A-662A7829E5F6}" topLeftCell="A4">
      <selection activeCell="C24" sqref="C24"/>
      <pageMargins left="0.7" right="0.7" top="0.75" bottom="0.75" header="0.3" footer="0.3"/>
      <pageSetup orientation="portrait" r:id="rId1"/>
    </customSheetView>
    <customSheetView guid="{D3BDA7AB-9A7F-4FF6-A7EE-9F9657FE8F4F}" topLeftCell="A4">
      <selection activeCell="E36" sqref="E36"/>
      <pageMargins left="0.7" right="0.7" top="0.75" bottom="0.75" header="0.3" footer="0.3"/>
      <pageSetup orientation="portrait" r:id="rId2"/>
    </customSheetView>
  </customSheetViews>
  <mergeCells count="3">
    <mergeCell ref="D4:H4"/>
    <mergeCell ref="A1:M1"/>
    <mergeCell ref="D3:H3"/>
  </mergeCells>
  <conditionalFormatting sqref="A1 N1:XFD1 A2:K2 M2:XFD14 A3:D4 I3:I4 K3:K14 A5:I14 E15 G15:XFD15 A15:D29 E16:XFD18 M19:XFD19 A45:B45 M45:XFD45 A46 D68:D71 B72:D75 B78:D1048576">
    <cfRule type="cellIs" dxfId="43" priority="61" operator="equal">
      <formula>"The Dealer appears to be Non-Compliant"</formula>
    </cfRule>
  </conditionalFormatting>
  <conditionalFormatting sqref="A1 N1:XFD1 B2:D2 F2:H2 J2 M2:XFD19 D3:D4 B3:C14 I3:I14 E5:G14 E15 G15:H15 B15:D16 F16:H16 A17:D17 B18:D19 B20 D20 A21:D29 M45:XFD45 A45:B46 D46 D68:D71 B72:D75 B78:D1048576">
    <cfRule type="cellIs" dxfId="42" priority="66" operator="equal">
      <formula>"Dealer appears to be Non-Compliant"</formula>
    </cfRule>
  </conditionalFormatting>
  <conditionalFormatting sqref="A52:A1048576">
    <cfRule type="cellIs" dxfId="41" priority="59" operator="equal">
      <formula>"The Dealer appears to be Non-Compliant"</formula>
    </cfRule>
    <cfRule type="cellIs" dxfId="40" priority="60" operator="equal">
      <formula>"Dealer appears to be Non-Compliant"</formula>
    </cfRule>
  </conditionalFormatting>
  <conditionalFormatting sqref="B47:D67">
    <cfRule type="cellIs" dxfId="39" priority="23" operator="equal">
      <formula>"Dealer appears to be Non-Compliant"</formula>
    </cfRule>
  </conditionalFormatting>
  <conditionalFormatting sqref="B46:XFD67">
    <cfRule type="cellIs" dxfId="38" priority="2" operator="equal">
      <formula>"The Dealer appears to be Non-Compliant"</formula>
    </cfRule>
  </conditionalFormatting>
  <conditionalFormatting sqref="D25 I25:J25">
    <cfRule type="cellIs" dxfId="37" priority="65" operator="equal">
      <formula>"Dealer appears to be Non-Compliant"</formula>
    </cfRule>
  </conditionalFormatting>
  <conditionalFormatting sqref="D37 I37:J37">
    <cfRule type="cellIs" dxfId="36" priority="45" operator="equal">
      <formula>"Dealer appears to be Non-Compliant"</formula>
    </cfRule>
  </conditionalFormatting>
  <conditionalFormatting sqref="D50 I50:J50">
    <cfRule type="cellIs" dxfId="35" priority="36" operator="equal">
      <formula>"Dealer appears to be Non-Compliant"</formula>
    </cfRule>
  </conditionalFormatting>
  <conditionalFormatting sqref="D61 I61:J61">
    <cfRule type="cellIs" dxfId="34" priority="22" operator="equal">
      <formula>"Dealer appears to be Non-Compliant"</formula>
    </cfRule>
  </conditionalFormatting>
  <conditionalFormatting sqref="E17:L18">
    <cfRule type="cellIs" dxfId="33" priority="52" operator="equal">
      <formula>"Dealer appears to be Non-Compliant"</formula>
    </cfRule>
  </conditionalFormatting>
  <conditionalFormatting sqref="E20:XFD29 A30:XFD44">
    <cfRule type="cellIs" dxfId="32" priority="10" operator="equal">
      <formula>"Dealer appears to be Non-Compliant"</formula>
    </cfRule>
    <cfRule type="cellIs" dxfId="31" priority="11" operator="equal">
      <formula>"The Dealer appears to be Non-Compliant"</formula>
    </cfRule>
  </conditionalFormatting>
  <conditionalFormatting sqref="E46:XFD1048576">
    <cfRule type="cellIs" dxfId="30" priority="1" operator="equal">
      <formula>"Dealer appears to be Non-Compliant"</formula>
    </cfRule>
  </conditionalFormatting>
  <conditionalFormatting sqref="E68:XFD1048576">
    <cfRule type="cellIs" dxfId="29" priority="18" operator="equal">
      <formula>"The Dealer appears to be Non-Compliant"</formula>
    </cfRule>
  </conditionalFormatting>
  <conditionalFormatting sqref="H12:H14">
    <cfRule type="cellIs" dxfId="28" priority="37" operator="equal">
      <formula>"Dealer appears to be Non-Compliant"</formula>
    </cfRule>
  </conditionalFormatting>
  <dataValidations count="1">
    <dataValidation type="list" allowBlank="1" showInputMessage="1" showErrorMessage="1" sqref="J2:K2 I3:I10 K3:K14 I12:I14 A20:A47 A52:A62 A67:A106 B72:C82 B87:C128" xr:uid="{00000000-0002-0000-0100-000000000000}">
      <formula1>Currency</formula1>
    </dataValidation>
  </dataValidation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B20BF-95FF-4DDC-97BE-313D9C50F3D2}">
  <dimension ref="A1:AT267"/>
  <sheetViews>
    <sheetView tabSelected="1" topLeftCell="K42" zoomScaleNormal="100" workbookViewId="0">
      <selection activeCell="O49" sqref="O49"/>
    </sheetView>
  </sheetViews>
  <sheetFormatPr defaultColWidth="9.109375" defaultRowHeight="13.8"/>
  <cols>
    <col min="1" max="1" width="2.44140625" style="174" customWidth="1"/>
    <col min="2" max="2" width="89.88671875" style="174" bestFit="1" customWidth="1"/>
    <col min="3" max="3" width="33.109375" style="174" customWidth="1"/>
    <col min="4" max="4" width="43.77734375" style="174" customWidth="1"/>
    <col min="5" max="5" width="28.109375" style="174" customWidth="1"/>
    <col min="6" max="6" width="25.109375" style="174" bestFit="1" customWidth="1"/>
    <col min="7" max="7" width="22.33203125" style="174" bestFit="1" customWidth="1"/>
    <col min="8" max="8" width="21.44140625" style="174" customWidth="1"/>
    <col min="9" max="9" width="22.33203125" style="174" customWidth="1"/>
    <col min="10" max="10" width="25.109375" style="174" customWidth="1"/>
    <col min="11" max="11" width="22.33203125" style="174" customWidth="1"/>
    <col min="12" max="12" width="25.109375" style="174" customWidth="1"/>
    <col min="13" max="13" width="22.33203125" style="174" customWidth="1"/>
    <col min="14" max="14" width="25.109375" style="174" customWidth="1"/>
    <col min="15" max="15" width="33" style="174" customWidth="1"/>
    <col min="16" max="16" width="19.5546875" style="174" bestFit="1" customWidth="1"/>
    <col min="17" max="17" width="19.5546875" style="207" customWidth="1"/>
    <col min="18" max="18" width="19.5546875" style="174" customWidth="1"/>
    <col min="19" max="20" width="19.44140625" style="175" customWidth="1"/>
    <col min="21" max="25" width="25.33203125" style="174" customWidth="1"/>
    <col min="26" max="26" width="25.33203125" style="175" customWidth="1"/>
    <col min="27" max="27" width="25.33203125" style="174" customWidth="1"/>
    <col min="28" max="29" width="25.33203125" style="175" customWidth="1"/>
    <col min="30" max="31" width="30.88671875" style="175" bestFit="1" customWidth="1"/>
    <col min="32" max="32" width="97.77734375" style="174" customWidth="1"/>
    <col min="33" max="40" width="9.109375" style="174"/>
    <col min="41" max="41" width="13.33203125" style="174" hidden="1" customWidth="1"/>
    <col min="42" max="42" width="67" style="174" hidden="1" customWidth="1"/>
    <col min="43" max="43" width="20.5546875" style="174" hidden="1" customWidth="1"/>
    <col min="44" max="44" width="34.44140625" style="174" hidden="1" customWidth="1"/>
    <col min="45" max="46" width="0" style="174" hidden="1" customWidth="1"/>
    <col min="47" max="54" width="9.109375" style="174"/>
    <col min="55" max="55" width="67" style="174" bestFit="1" customWidth="1"/>
    <col min="56" max="16384" width="9.109375" style="174"/>
  </cols>
  <sheetData>
    <row r="1" spans="2:46" ht="25.2">
      <c r="D1" s="276" t="s">
        <v>206</v>
      </c>
      <c r="E1" s="276"/>
      <c r="F1" s="276"/>
      <c r="G1" s="276"/>
      <c r="H1" s="276"/>
      <c r="I1" s="276"/>
      <c r="J1" s="276"/>
      <c r="K1" s="276"/>
      <c r="L1" s="276"/>
      <c r="M1" s="276"/>
      <c r="N1" s="276"/>
      <c r="O1" s="276"/>
      <c r="P1" s="276"/>
      <c r="Q1" s="174"/>
    </row>
    <row r="2" spans="2:46">
      <c r="Q2" s="174"/>
      <c r="AO2" s="175" t="s">
        <v>61</v>
      </c>
      <c r="AP2" s="175" t="s">
        <v>165</v>
      </c>
      <c r="AQ2" s="175" t="s">
        <v>151</v>
      </c>
      <c r="AR2" s="175" t="s">
        <v>173</v>
      </c>
      <c r="AS2" s="175" t="s">
        <v>157</v>
      </c>
    </row>
    <row r="3" spans="2:46" s="8" customFormat="1">
      <c r="B3" s="9"/>
      <c r="C3" s="9"/>
      <c r="D3" s="9"/>
      <c r="L3" s="10"/>
      <c r="P3" s="7"/>
      <c r="Q3" s="7"/>
      <c r="R3" s="7"/>
      <c r="S3" s="7"/>
      <c r="T3" s="7"/>
      <c r="U3" s="7"/>
      <c r="V3" s="7"/>
      <c r="W3" s="7"/>
      <c r="X3" s="7"/>
      <c r="Y3" s="7"/>
      <c r="AT3" s="174"/>
    </row>
    <row r="4" spans="2:46" s="8" customFormat="1" ht="14.4">
      <c r="B4" s="132"/>
      <c r="C4" s="132"/>
      <c r="F4" s="265" t="s">
        <v>207</v>
      </c>
      <c r="G4" s="265"/>
      <c r="H4" s="265"/>
      <c r="I4" s="265"/>
      <c r="J4" s="265"/>
      <c r="Q4" s="7"/>
      <c r="R4" s="7"/>
      <c r="S4" s="7"/>
      <c r="T4" s="7"/>
      <c r="U4" s="7"/>
      <c r="V4" s="7"/>
      <c r="W4" s="7"/>
      <c r="X4" s="7"/>
      <c r="Y4" s="7"/>
      <c r="AO4" s="8" t="s">
        <v>11</v>
      </c>
      <c r="AP4" s="174" t="s">
        <v>146</v>
      </c>
      <c r="AQ4" s="174" t="s">
        <v>152</v>
      </c>
      <c r="AR4" s="174" t="s">
        <v>191</v>
      </c>
      <c r="AS4" s="174" t="s">
        <v>158</v>
      </c>
      <c r="AT4" s="174"/>
    </row>
    <row r="5" spans="2:46" s="8" customFormat="1" ht="14.4">
      <c r="B5" s="132"/>
      <c r="C5" s="132"/>
      <c r="F5" s="265" t="s">
        <v>121</v>
      </c>
      <c r="G5" s="265"/>
      <c r="H5" s="265"/>
      <c r="I5" s="265"/>
      <c r="J5" s="265"/>
      <c r="Q5" s="7"/>
      <c r="R5" s="7"/>
      <c r="S5" s="7"/>
      <c r="T5" s="7"/>
      <c r="U5" s="7"/>
      <c r="V5" s="7"/>
      <c r="W5" s="7"/>
      <c r="X5" s="7"/>
      <c r="Y5" s="7"/>
      <c r="AO5" s="8" t="s">
        <v>8</v>
      </c>
      <c r="AP5" s="174" t="s">
        <v>147</v>
      </c>
      <c r="AQ5" s="174" t="s">
        <v>153</v>
      </c>
      <c r="AR5" s="174" t="s">
        <v>193</v>
      </c>
      <c r="AS5" s="174" t="s">
        <v>159</v>
      </c>
      <c r="AT5" s="174"/>
    </row>
    <row r="6" spans="2:46" s="8" customFormat="1" ht="14.4">
      <c r="B6" s="132"/>
      <c r="C6" s="132"/>
      <c r="D6" s="132"/>
      <c r="E6" s="132"/>
      <c r="F6" s="132"/>
      <c r="G6" s="132"/>
      <c r="H6" s="132"/>
      <c r="I6" s="132"/>
      <c r="J6" s="71"/>
      <c r="L6" s="10"/>
      <c r="P6" s="7"/>
      <c r="Q6" s="7"/>
      <c r="R6" s="7"/>
      <c r="S6" s="7"/>
      <c r="T6" s="7"/>
      <c r="U6" s="7"/>
      <c r="V6" s="7"/>
      <c r="W6" s="7"/>
      <c r="X6" s="7"/>
      <c r="Y6" s="7"/>
      <c r="AO6" s="8" t="s">
        <v>101</v>
      </c>
      <c r="AP6" s="174" t="s">
        <v>145</v>
      </c>
      <c r="AQ6" s="174" t="s">
        <v>154</v>
      </c>
      <c r="AR6" s="174" t="s">
        <v>192</v>
      </c>
      <c r="AS6" s="174" t="s">
        <v>160</v>
      </c>
      <c r="AT6" s="174"/>
    </row>
    <row r="7" spans="2:46" s="8" customFormat="1" ht="14.4">
      <c r="B7" s="150" t="s">
        <v>99</v>
      </c>
      <c r="C7" s="151"/>
      <c r="D7" s="151"/>
      <c r="E7" s="151"/>
      <c r="F7" s="151"/>
      <c r="G7" s="151"/>
      <c r="H7" s="151"/>
      <c r="I7" s="152"/>
      <c r="J7" s="71"/>
      <c r="L7" s="10"/>
      <c r="P7" s="7"/>
      <c r="Q7" s="7"/>
      <c r="R7" s="7"/>
      <c r="S7" s="7"/>
      <c r="T7" s="7"/>
      <c r="U7" s="7"/>
      <c r="V7" s="7"/>
      <c r="W7" s="7"/>
      <c r="X7" s="7"/>
      <c r="Y7" s="7"/>
      <c r="AO7" s="8" t="s">
        <v>87</v>
      </c>
      <c r="AP7" s="174" t="s">
        <v>142</v>
      </c>
      <c r="AQ7" s="174" t="s">
        <v>156</v>
      </c>
      <c r="AR7" s="174" t="s">
        <v>162</v>
      </c>
      <c r="AS7" s="174" t="s">
        <v>164</v>
      </c>
      <c r="AT7" s="174"/>
    </row>
    <row r="8" spans="2:46" s="8" customFormat="1" ht="14.4">
      <c r="B8" s="138" t="s">
        <v>9</v>
      </c>
      <c r="C8" s="154"/>
      <c r="D8" s="139"/>
      <c r="E8" s="140" t="s">
        <v>102</v>
      </c>
      <c r="F8" s="141"/>
      <c r="G8" s="141"/>
      <c r="H8" s="140" t="s">
        <v>103</v>
      </c>
      <c r="I8" s="142"/>
      <c r="J8" s="71"/>
      <c r="L8" s="10"/>
      <c r="P8" s="7"/>
      <c r="Q8" s="7"/>
      <c r="R8" s="7"/>
      <c r="S8" s="7"/>
      <c r="T8" s="7"/>
      <c r="U8" s="7"/>
      <c r="V8" s="7"/>
      <c r="W8" s="7"/>
      <c r="X8" s="7"/>
      <c r="Y8" s="7"/>
      <c r="AO8" s="8" t="s">
        <v>88</v>
      </c>
      <c r="AP8" s="174" t="s">
        <v>143</v>
      </c>
      <c r="AQ8" s="174" t="s">
        <v>155</v>
      </c>
      <c r="AR8" s="174"/>
      <c r="AS8" s="174" t="s">
        <v>161</v>
      </c>
      <c r="AT8" s="174"/>
    </row>
    <row r="9" spans="2:46" s="8" customFormat="1" ht="14.4">
      <c r="B9" s="143" t="s">
        <v>10</v>
      </c>
      <c r="C9" s="136"/>
      <c r="D9" s="144"/>
      <c r="E9" s="131" t="s">
        <v>104</v>
      </c>
      <c r="F9" s="137"/>
      <c r="G9" s="130"/>
      <c r="H9" s="131" t="s">
        <v>104</v>
      </c>
      <c r="I9" s="145"/>
      <c r="J9" s="71"/>
      <c r="L9" s="10"/>
      <c r="P9" s="7"/>
      <c r="Q9" s="7"/>
      <c r="R9" s="7"/>
      <c r="S9" s="7"/>
      <c r="T9" s="7"/>
      <c r="U9" s="7"/>
      <c r="V9" s="7"/>
      <c r="W9" s="7"/>
      <c r="X9" s="7"/>
      <c r="Y9" s="7"/>
      <c r="AO9" s="8" t="s">
        <v>194</v>
      </c>
      <c r="AP9" s="174" t="s">
        <v>149</v>
      </c>
      <c r="AR9" s="174"/>
      <c r="AS9" s="174" t="s">
        <v>163</v>
      </c>
      <c r="AT9" s="174"/>
    </row>
    <row r="10" spans="2:46" s="8" customFormat="1" ht="14.4">
      <c r="B10" s="146" t="s">
        <v>50</v>
      </c>
      <c r="C10" s="136"/>
      <c r="D10" s="147"/>
      <c r="E10" s="148"/>
      <c r="F10" s="148"/>
      <c r="G10" s="148"/>
      <c r="H10" s="148"/>
      <c r="I10" s="149"/>
      <c r="J10" s="71"/>
      <c r="L10" s="10"/>
      <c r="P10" s="7"/>
      <c r="Q10" s="7"/>
      <c r="R10" s="7"/>
      <c r="S10" s="7"/>
      <c r="T10" s="7"/>
      <c r="U10" s="7"/>
      <c r="V10" s="7"/>
      <c r="W10" s="7"/>
      <c r="X10" s="7"/>
      <c r="Y10" s="7"/>
      <c r="AP10" s="174" t="s">
        <v>144</v>
      </c>
      <c r="AQ10" s="174"/>
      <c r="AR10" s="174"/>
      <c r="AS10" s="174" t="s">
        <v>162</v>
      </c>
      <c r="AT10" s="174"/>
    </row>
    <row r="11" spans="2:46" s="8" customFormat="1" ht="14.4">
      <c r="B11" s="131"/>
      <c r="C11" s="131"/>
      <c r="D11" s="131"/>
      <c r="E11" s="130"/>
      <c r="F11" s="130"/>
      <c r="G11" s="130"/>
      <c r="H11" s="130"/>
      <c r="I11" s="130"/>
      <c r="J11" s="71"/>
      <c r="L11" s="10"/>
      <c r="P11" s="7"/>
      <c r="Q11" s="7"/>
      <c r="R11" s="7"/>
      <c r="S11" s="7"/>
      <c r="T11" s="7"/>
      <c r="U11" s="7"/>
      <c r="V11" s="7"/>
      <c r="W11" s="7"/>
      <c r="X11" s="7"/>
      <c r="Y11" s="7"/>
      <c r="AP11" s="174" t="s">
        <v>148</v>
      </c>
      <c r="AQ11" s="174"/>
      <c r="AR11" s="174"/>
      <c r="AS11" s="174"/>
      <c r="AT11" s="174"/>
    </row>
    <row r="12" spans="2:46" s="8" customFormat="1" ht="15" thickBot="1">
      <c r="B12" s="131"/>
      <c r="C12" s="131"/>
      <c r="D12" s="131"/>
      <c r="E12" s="130"/>
      <c r="F12" s="130"/>
      <c r="G12" s="130"/>
      <c r="H12" s="130"/>
      <c r="I12" s="130"/>
      <c r="J12" s="71"/>
      <c r="L12" s="10"/>
      <c r="P12" s="7"/>
      <c r="Q12" s="7"/>
      <c r="R12" s="7"/>
      <c r="S12" s="7"/>
      <c r="T12" s="7"/>
      <c r="U12" s="7"/>
      <c r="V12" s="7"/>
      <c r="W12" s="7"/>
      <c r="X12" s="7"/>
      <c r="Y12" s="7"/>
      <c r="AP12" s="174" t="s">
        <v>178</v>
      </c>
      <c r="AQ12" s="174"/>
      <c r="AR12" s="174"/>
      <c r="AT12" s="174"/>
    </row>
    <row r="13" spans="2:46" s="8" customFormat="1" ht="15" thickBot="1">
      <c r="B13" s="131"/>
      <c r="C13" s="158" t="s">
        <v>98</v>
      </c>
      <c r="D13" s="159"/>
      <c r="E13" s="160"/>
      <c r="F13" s="160"/>
      <c r="G13" s="160"/>
      <c r="H13"/>
      <c r="I13" s="130"/>
      <c r="J13" s="71"/>
      <c r="L13" s="10"/>
      <c r="P13" s="7"/>
      <c r="Q13" s="7"/>
      <c r="R13" s="7"/>
      <c r="S13" s="7"/>
      <c r="T13" s="7"/>
      <c r="U13" s="7"/>
      <c r="V13" s="7"/>
      <c r="W13" s="7"/>
      <c r="X13" s="7"/>
      <c r="Y13" s="7"/>
      <c r="AP13" s="174" t="s">
        <v>179</v>
      </c>
      <c r="AQ13" s="174"/>
      <c r="AR13" s="174"/>
      <c r="AS13" s="174"/>
      <c r="AT13" s="174"/>
    </row>
    <row r="14" spans="2:46" s="8" customFormat="1" ht="14.4">
      <c r="B14" s="131"/>
      <c r="C14" s="133" t="s">
        <v>8</v>
      </c>
      <c r="D14" s="134" t="s">
        <v>101</v>
      </c>
      <c r="E14" s="135" t="s">
        <v>87</v>
      </c>
      <c r="F14" s="135" t="s">
        <v>88</v>
      </c>
      <c r="G14" s="135" t="s">
        <v>89</v>
      </c>
      <c r="H14"/>
      <c r="I14" s="130"/>
      <c r="J14" s="71"/>
      <c r="L14" s="10"/>
      <c r="P14" s="7"/>
      <c r="Q14" s="7"/>
      <c r="R14" s="7"/>
      <c r="S14" s="7"/>
      <c r="T14" s="7"/>
      <c r="U14" s="7"/>
      <c r="V14" s="7"/>
      <c r="W14" s="7"/>
      <c r="X14" s="7"/>
      <c r="Y14" s="7"/>
      <c r="AJ14" s="7"/>
      <c r="AP14" s="174" t="s">
        <v>150</v>
      </c>
      <c r="AQ14" s="174"/>
      <c r="AR14" s="174"/>
      <c r="AS14" s="174"/>
      <c r="AT14" s="174"/>
    </row>
    <row r="15" spans="2:46" s="8" customFormat="1" ht="15.75" customHeight="1" thickBot="1">
      <c r="B15" s="131" t="s">
        <v>105</v>
      </c>
      <c r="C15" s="155"/>
      <c r="D15" s="156"/>
      <c r="E15" s="157"/>
      <c r="F15" s="157"/>
      <c r="G15" s="157"/>
      <c r="H15"/>
      <c r="I15" s="130"/>
      <c r="J15" s="71"/>
      <c r="L15" s="10"/>
      <c r="P15" s="7"/>
      <c r="Q15" s="7"/>
      <c r="R15" s="7"/>
      <c r="S15" s="7"/>
      <c r="T15" s="7"/>
      <c r="U15" s="7"/>
      <c r="V15" s="7"/>
      <c r="W15" s="7"/>
      <c r="X15" s="7"/>
      <c r="Y15" s="7"/>
      <c r="AP15" s="174" t="s">
        <v>162</v>
      </c>
      <c r="AQ15" s="174"/>
      <c r="AR15" s="174"/>
      <c r="AS15" s="174"/>
      <c r="AT15" s="174"/>
    </row>
    <row r="16" spans="2:46">
      <c r="Q16" s="174"/>
      <c r="AO16" s="8"/>
      <c r="AP16" s="8"/>
    </row>
    <row r="17" spans="2:45" ht="14.4" thickBot="1">
      <c r="Q17" s="174"/>
      <c r="AP17" s="175"/>
      <c r="AQ17" s="175"/>
      <c r="AR17" s="175"/>
      <c r="AS17" s="175"/>
    </row>
    <row r="18" spans="2:45" ht="14.4" thickBot="1">
      <c r="B18" s="11"/>
      <c r="C18" s="110" t="s">
        <v>11</v>
      </c>
      <c r="D18" s="277" t="s">
        <v>8</v>
      </c>
      <c r="E18" s="278"/>
      <c r="F18" s="277" t="s">
        <v>101</v>
      </c>
      <c r="G18" s="278"/>
      <c r="H18" s="277" t="s">
        <v>87</v>
      </c>
      <c r="I18" s="278"/>
      <c r="J18" s="277" t="s">
        <v>88</v>
      </c>
      <c r="K18" s="278"/>
      <c r="L18" s="277" t="s">
        <v>89</v>
      </c>
      <c r="M18" s="278"/>
      <c r="N18" s="277" t="s">
        <v>201</v>
      </c>
      <c r="O18" s="278"/>
      <c r="Q18" s="174"/>
    </row>
    <row r="19" spans="2:45" ht="15" thickBot="1">
      <c r="B19" s="158" t="s">
        <v>112</v>
      </c>
      <c r="C19" s="122">
        <v>1</v>
      </c>
      <c r="D19" s="111" t="s">
        <v>90</v>
      </c>
      <c r="E19" s="111" t="s">
        <v>91</v>
      </c>
      <c r="F19" s="111" t="s">
        <v>90</v>
      </c>
      <c r="G19" s="111" t="s">
        <v>91</v>
      </c>
      <c r="H19" s="111" t="s">
        <v>90</v>
      </c>
      <c r="I19" s="111" t="s">
        <v>91</v>
      </c>
      <c r="J19" s="111" t="s">
        <v>90</v>
      </c>
      <c r="K19" s="111" t="s">
        <v>91</v>
      </c>
      <c r="L19" s="111" t="s">
        <v>90</v>
      </c>
      <c r="M19" s="111" t="s">
        <v>91</v>
      </c>
      <c r="N19" s="111" t="s">
        <v>202</v>
      </c>
      <c r="O19" s="111" t="s">
        <v>203</v>
      </c>
      <c r="Q19" s="174"/>
    </row>
    <row r="20" spans="2:45">
      <c r="B20" s="182" t="s">
        <v>177</v>
      </c>
      <c r="C20" s="231"/>
      <c r="D20" s="267"/>
      <c r="E20" s="268"/>
      <c r="F20" s="268"/>
      <c r="G20" s="268"/>
      <c r="H20" s="268"/>
      <c r="I20" s="268"/>
      <c r="J20" s="268"/>
      <c r="K20" s="268"/>
      <c r="L20" s="268"/>
      <c r="M20" s="268"/>
      <c r="N20" s="268"/>
      <c r="O20" s="269"/>
      <c r="Q20" s="174"/>
    </row>
    <row r="21" spans="2:45">
      <c r="B21" s="15" t="s">
        <v>152</v>
      </c>
      <c r="C21" s="229">
        <f>SUMIFS($T$48:$T$1048576,$I$48:$I$1048576,$B21)</f>
        <v>0</v>
      </c>
      <c r="D21" s="270"/>
      <c r="E21" s="271"/>
      <c r="F21" s="271"/>
      <c r="G21" s="271"/>
      <c r="H21" s="271"/>
      <c r="I21" s="271"/>
      <c r="J21" s="271"/>
      <c r="K21" s="271"/>
      <c r="L21" s="271"/>
      <c r="M21" s="271"/>
      <c r="N21" s="271"/>
      <c r="O21" s="272"/>
      <c r="Q21" s="174"/>
    </row>
    <row r="22" spans="2:45">
      <c r="B22" s="15" t="s">
        <v>153</v>
      </c>
      <c r="C22" s="229">
        <f t="shared" ref="C22:C25" si="0">SUMIFS($T$48:$T$1048576,$I$48:$I$1048576,$B22)</f>
        <v>0</v>
      </c>
      <c r="D22" s="270"/>
      <c r="E22" s="271"/>
      <c r="F22" s="271"/>
      <c r="G22" s="271"/>
      <c r="H22" s="271"/>
      <c r="I22" s="271"/>
      <c r="J22" s="271"/>
      <c r="K22" s="271"/>
      <c r="L22" s="271"/>
      <c r="M22" s="271"/>
      <c r="N22" s="271"/>
      <c r="O22" s="272"/>
      <c r="Q22" s="174"/>
    </row>
    <row r="23" spans="2:45">
      <c r="B23" s="15" t="s">
        <v>154</v>
      </c>
      <c r="C23" s="229">
        <f t="shared" si="0"/>
        <v>0</v>
      </c>
      <c r="D23" s="270"/>
      <c r="E23" s="271"/>
      <c r="F23" s="271"/>
      <c r="G23" s="271"/>
      <c r="H23" s="271"/>
      <c r="I23" s="271"/>
      <c r="J23" s="271"/>
      <c r="K23" s="271"/>
      <c r="L23" s="271"/>
      <c r="M23" s="271"/>
      <c r="N23" s="271"/>
      <c r="O23" s="272"/>
      <c r="Q23" s="174"/>
    </row>
    <row r="24" spans="2:45">
      <c r="B24" s="15" t="s">
        <v>155</v>
      </c>
      <c r="C24" s="229">
        <f t="shared" si="0"/>
        <v>0</v>
      </c>
      <c r="D24" s="270"/>
      <c r="E24" s="271"/>
      <c r="F24" s="271"/>
      <c r="G24" s="271"/>
      <c r="H24" s="271"/>
      <c r="I24" s="271"/>
      <c r="J24" s="271"/>
      <c r="K24" s="271"/>
      <c r="L24" s="271"/>
      <c r="M24" s="271"/>
      <c r="N24" s="271"/>
      <c r="O24" s="272"/>
      <c r="Q24" s="174"/>
    </row>
    <row r="25" spans="2:45" ht="14.4" thickBot="1">
      <c r="B25" s="15" t="s">
        <v>156</v>
      </c>
      <c r="C25" s="229">
        <f t="shared" si="0"/>
        <v>0</v>
      </c>
      <c r="D25" s="270"/>
      <c r="E25" s="271"/>
      <c r="F25" s="271"/>
      <c r="G25" s="271"/>
      <c r="H25" s="271"/>
      <c r="I25" s="271"/>
      <c r="J25" s="271"/>
      <c r="K25" s="271"/>
      <c r="L25" s="271"/>
      <c r="M25" s="271"/>
      <c r="N25" s="271"/>
      <c r="O25" s="272"/>
      <c r="Q25" s="174"/>
    </row>
    <row r="26" spans="2:45" ht="4.5" customHeight="1" thickBot="1">
      <c r="B26" s="273"/>
      <c r="C26" s="274"/>
      <c r="D26" s="274"/>
      <c r="E26" s="274"/>
      <c r="F26" s="274"/>
      <c r="G26" s="274"/>
      <c r="H26" s="274"/>
      <c r="I26" s="274"/>
      <c r="J26" s="274"/>
      <c r="K26" s="274"/>
      <c r="L26" s="274"/>
      <c r="M26" s="274"/>
      <c r="N26" s="274"/>
      <c r="O26" s="275"/>
      <c r="Q26" s="174"/>
    </row>
    <row r="27" spans="2:45">
      <c r="B27" s="184" t="str">
        <f t="shared" ref="B27:B38" si="1">AP4</f>
        <v>Soveriegn (US, UK or Canada)</v>
      </c>
      <c r="C27" s="229">
        <f>SUMIFS($T$48:$T$1048576,$B$48:$B$1048576,$B27,$E$48:$E$1048576,C$18)</f>
        <v>0</v>
      </c>
      <c r="D27" s="232" t="e">
        <f>E27/$C$15</f>
        <v>#DIV/0!</v>
      </c>
      <c r="E27" s="232">
        <f>SUMIFS($T$48:$T$1048576,$B$48:$B$1048576,$B27,$E$48:$E$1048576,D$18)</f>
        <v>0</v>
      </c>
      <c r="F27" s="232" t="e">
        <f>G27/$D$15</f>
        <v>#DIV/0!</v>
      </c>
      <c r="G27" s="232">
        <f>SUMIFS($T$48:$T$1048576,$B$48:$B$1048576,$B27,$E$48:$E$1048576,F$18)</f>
        <v>0</v>
      </c>
      <c r="H27" s="232" t="e">
        <f>I27/$E$15</f>
        <v>#DIV/0!</v>
      </c>
      <c r="I27" s="232">
        <f>SUMIFS($T$48:$T$1048576,$B$48:$B$1048576,$B27,$E$48:$E$1048576,H$18)</f>
        <v>0</v>
      </c>
      <c r="J27" s="232" t="e">
        <f>K27/$F$15</f>
        <v>#DIV/0!</v>
      </c>
      <c r="K27" s="232">
        <f>SUMIFS($T$48:$T$1048576,$B$48:$B$1048576,$B27,$E$48:$E$1048576,J$18)</f>
        <v>0</v>
      </c>
      <c r="L27" s="232" t="e">
        <f>M27/$G$15</f>
        <v>#DIV/0!</v>
      </c>
      <c r="M27" s="232">
        <f>SUMIFS($T$48:$T$1048576,$B$48:$B$1048576,$B27,$E$48:$E$1048576,AO$9)</f>
        <v>0</v>
      </c>
      <c r="N27" s="232">
        <f>E27+G27+I27+K27+M27</f>
        <v>0</v>
      </c>
      <c r="O27" s="232">
        <f>N27+C27</f>
        <v>0</v>
      </c>
      <c r="Q27" s="174"/>
    </row>
    <row r="28" spans="2:45">
      <c r="B28" s="183" t="str">
        <f t="shared" si="1"/>
        <v>Soveriegn (Caricom)</v>
      </c>
      <c r="C28" s="229">
        <f t="shared" ref="C28:C33" si="2">SUMIFS($T$48:$T$1048576,$B$48:$B$1048576,$B28,$E$48:$E$1048576,C$18)</f>
        <v>0</v>
      </c>
      <c r="D28" s="232" t="e">
        <f t="shared" ref="D28:D38" si="3">E28/$C$15</f>
        <v>#DIV/0!</v>
      </c>
      <c r="E28" s="232">
        <f t="shared" ref="E28:E38" si="4">SUMIFS($T$48:$T$1048576,$B$48:$B$1048576,$B28,$E$48:$E$1048576,D$18)</f>
        <v>0</v>
      </c>
      <c r="F28" s="232" t="e">
        <f t="shared" ref="F28:F38" si="5">G28/$D$15</f>
        <v>#DIV/0!</v>
      </c>
      <c r="G28" s="232">
        <f t="shared" ref="G28:G38" si="6">SUMIFS($T$48:$T$1048576,$B$48:$B$1048576,$B28,$E$48:$E$1048576,F$18)</f>
        <v>0</v>
      </c>
      <c r="H28" s="232" t="e">
        <f t="shared" ref="H28:H38" si="7">I28/$E$15</f>
        <v>#DIV/0!</v>
      </c>
      <c r="I28" s="232">
        <f t="shared" ref="I28:I38" si="8">SUMIFS($T$48:$T$1048576,$B$48:$B$1048576,$B28,$E$48:$E$1048576,H$18)</f>
        <v>0</v>
      </c>
      <c r="J28" s="232" t="e">
        <f t="shared" ref="J28:J38" si="9">K28/$F$15</f>
        <v>#DIV/0!</v>
      </c>
      <c r="K28" s="232">
        <f t="shared" ref="K28:K38" si="10">SUMIFS($T$48:$T$1048576,$B$48:$B$1048576,$B28,$E$48:$E$1048576,J$18)</f>
        <v>0</v>
      </c>
      <c r="L28" s="232" t="e">
        <f t="shared" ref="L28:L38" si="11">M28/$G$15</f>
        <v>#DIV/0!</v>
      </c>
      <c r="M28" s="232">
        <f t="shared" ref="M28:M38" si="12">SUMIFS($T$48:$T$1048576,$B$48:$B$1048576,$B28,$E$48:$E$1048576,AO$9)</f>
        <v>0</v>
      </c>
      <c r="N28" s="232">
        <f t="shared" ref="N28:N38" si="13">E28+G28+I28+K28+M28</f>
        <v>0</v>
      </c>
      <c r="O28" s="232">
        <f t="shared" ref="O28:O38" si="14">N28+C28</f>
        <v>0</v>
      </c>
      <c r="Q28" s="174"/>
    </row>
    <row r="29" spans="2:45">
      <c r="B29" s="183" t="str">
        <f t="shared" si="1"/>
        <v>Soveriegn (Other)</v>
      </c>
      <c r="C29" s="229">
        <f t="shared" si="2"/>
        <v>0</v>
      </c>
      <c r="D29" s="232" t="e">
        <f t="shared" si="3"/>
        <v>#DIV/0!</v>
      </c>
      <c r="E29" s="232">
        <f t="shared" si="4"/>
        <v>0</v>
      </c>
      <c r="F29" s="232" t="e">
        <f t="shared" si="5"/>
        <v>#DIV/0!</v>
      </c>
      <c r="G29" s="232">
        <f t="shared" si="6"/>
        <v>0</v>
      </c>
      <c r="H29" s="232" t="e">
        <f t="shared" si="7"/>
        <v>#DIV/0!</v>
      </c>
      <c r="I29" s="232">
        <f t="shared" si="8"/>
        <v>0</v>
      </c>
      <c r="J29" s="232" t="e">
        <f t="shared" si="9"/>
        <v>#DIV/0!</v>
      </c>
      <c r="K29" s="232">
        <f t="shared" si="10"/>
        <v>0</v>
      </c>
      <c r="L29" s="232" t="e">
        <f t="shared" si="11"/>
        <v>#DIV/0!</v>
      </c>
      <c r="M29" s="232">
        <f t="shared" si="12"/>
        <v>0</v>
      </c>
      <c r="N29" s="232">
        <f t="shared" si="13"/>
        <v>0</v>
      </c>
      <c r="O29" s="232">
        <f t="shared" si="14"/>
        <v>0</v>
      </c>
      <c r="Q29" s="174"/>
    </row>
    <row r="30" spans="2:45">
      <c r="B30" s="183" t="str">
        <f t="shared" si="1"/>
        <v>Government of Jamaica</v>
      </c>
      <c r="C30" s="229">
        <f t="shared" si="2"/>
        <v>0</v>
      </c>
      <c r="D30" s="232" t="e">
        <f t="shared" si="3"/>
        <v>#DIV/0!</v>
      </c>
      <c r="E30" s="232">
        <f t="shared" si="4"/>
        <v>0</v>
      </c>
      <c r="F30" s="232" t="e">
        <f t="shared" si="5"/>
        <v>#DIV/0!</v>
      </c>
      <c r="G30" s="232">
        <f t="shared" si="6"/>
        <v>0</v>
      </c>
      <c r="H30" s="232" t="e">
        <f t="shared" si="7"/>
        <v>#DIV/0!</v>
      </c>
      <c r="I30" s="232">
        <f t="shared" si="8"/>
        <v>0</v>
      </c>
      <c r="J30" s="232" t="e">
        <f t="shared" si="9"/>
        <v>#DIV/0!</v>
      </c>
      <c r="K30" s="232">
        <f t="shared" si="10"/>
        <v>0</v>
      </c>
      <c r="L30" s="232" t="e">
        <f t="shared" si="11"/>
        <v>#DIV/0!</v>
      </c>
      <c r="M30" s="232">
        <f t="shared" si="12"/>
        <v>0</v>
      </c>
      <c r="N30" s="232">
        <f t="shared" si="13"/>
        <v>0</v>
      </c>
      <c r="O30" s="232">
        <f t="shared" si="14"/>
        <v>0</v>
      </c>
      <c r="Q30" s="174"/>
    </row>
    <row r="31" spans="2:45">
      <c r="B31" s="183" t="str">
        <f t="shared" si="1"/>
        <v>Bank of Jamaica</v>
      </c>
      <c r="C31" s="229">
        <f t="shared" si="2"/>
        <v>0</v>
      </c>
      <c r="D31" s="232" t="e">
        <f t="shared" si="3"/>
        <v>#DIV/0!</v>
      </c>
      <c r="E31" s="232">
        <f t="shared" si="4"/>
        <v>0</v>
      </c>
      <c r="F31" s="232" t="e">
        <f t="shared" si="5"/>
        <v>#DIV/0!</v>
      </c>
      <c r="G31" s="232">
        <f t="shared" si="6"/>
        <v>0</v>
      </c>
      <c r="H31" s="232" t="e">
        <f t="shared" si="7"/>
        <v>#DIV/0!</v>
      </c>
      <c r="I31" s="232">
        <f t="shared" si="8"/>
        <v>0</v>
      </c>
      <c r="J31" s="232" t="e">
        <f t="shared" si="9"/>
        <v>#DIV/0!</v>
      </c>
      <c r="K31" s="232">
        <f t="shared" si="10"/>
        <v>0</v>
      </c>
      <c r="L31" s="232" t="e">
        <f t="shared" si="11"/>
        <v>#DIV/0!</v>
      </c>
      <c r="M31" s="232">
        <f t="shared" si="12"/>
        <v>0</v>
      </c>
      <c r="N31" s="232">
        <f t="shared" si="13"/>
        <v>0</v>
      </c>
      <c r="O31" s="232">
        <f t="shared" si="14"/>
        <v>0</v>
      </c>
      <c r="Q31" s="174"/>
    </row>
    <row r="32" spans="2:45">
      <c r="B32" s="183" t="str">
        <f t="shared" si="1"/>
        <v>Jamiacan Public Sector (Government Agencies/Statutory Bodies)</v>
      </c>
      <c r="C32" s="229">
        <f t="shared" si="2"/>
        <v>0</v>
      </c>
      <c r="D32" s="232" t="e">
        <f t="shared" si="3"/>
        <v>#DIV/0!</v>
      </c>
      <c r="E32" s="232">
        <f t="shared" si="4"/>
        <v>0</v>
      </c>
      <c r="F32" s="232" t="e">
        <f t="shared" si="5"/>
        <v>#DIV/0!</v>
      </c>
      <c r="G32" s="232">
        <f t="shared" si="6"/>
        <v>0</v>
      </c>
      <c r="H32" s="232" t="e">
        <f t="shared" si="7"/>
        <v>#DIV/0!</v>
      </c>
      <c r="I32" s="232">
        <f t="shared" si="8"/>
        <v>0</v>
      </c>
      <c r="J32" s="232" t="e">
        <f t="shared" si="9"/>
        <v>#DIV/0!</v>
      </c>
      <c r="K32" s="232">
        <f t="shared" si="10"/>
        <v>0</v>
      </c>
      <c r="L32" s="232" t="e">
        <f t="shared" si="11"/>
        <v>#DIV/0!</v>
      </c>
      <c r="M32" s="232">
        <f t="shared" si="12"/>
        <v>0</v>
      </c>
      <c r="N32" s="232">
        <f t="shared" si="13"/>
        <v>0</v>
      </c>
      <c r="O32" s="232">
        <f t="shared" si="14"/>
        <v>0</v>
      </c>
      <c r="Q32" s="174"/>
    </row>
    <row r="33" spans="1:32">
      <c r="B33" s="183" t="str">
        <f t="shared" si="1"/>
        <v>Corporates (Jamaican)</v>
      </c>
      <c r="C33" s="229">
        <f t="shared" si="2"/>
        <v>0</v>
      </c>
      <c r="D33" s="232" t="e">
        <f t="shared" si="3"/>
        <v>#DIV/0!</v>
      </c>
      <c r="E33" s="232">
        <f t="shared" si="4"/>
        <v>0</v>
      </c>
      <c r="F33" s="232" t="e">
        <f t="shared" si="5"/>
        <v>#DIV/0!</v>
      </c>
      <c r="G33" s="232">
        <f t="shared" si="6"/>
        <v>0</v>
      </c>
      <c r="H33" s="232" t="e">
        <f t="shared" si="7"/>
        <v>#DIV/0!</v>
      </c>
      <c r="I33" s="232">
        <f t="shared" si="8"/>
        <v>0</v>
      </c>
      <c r="J33" s="232" t="e">
        <f t="shared" si="9"/>
        <v>#DIV/0!</v>
      </c>
      <c r="K33" s="232">
        <f t="shared" si="10"/>
        <v>0</v>
      </c>
      <c r="L33" s="232" t="e">
        <f t="shared" si="11"/>
        <v>#DIV/0!</v>
      </c>
      <c r="M33" s="232">
        <f t="shared" si="12"/>
        <v>0</v>
      </c>
      <c r="N33" s="232">
        <f t="shared" si="13"/>
        <v>0</v>
      </c>
      <c r="O33" s="232">
        <f t="shared" si="14"/>
        <v>0</v>
      </c>
      <c r="Q33" s="174"/>
    </row>
    <row r="34" spans="1:32">
      <c r="B34" s="183" t="str">
        <f t="shared" si="1"/>
        <v>Corporates (Caricom)</v>
      </c>
      <c r="C34" s="229">
        <f>SUMIFS($T$48:$T$1048576,$B$48:$B$1048576,$B34,$E$48:$E$1048576,C$18)</f>
        <v>0</v>
      </c>
      <c r="D34" s="232" t="e">
        <f t="shared" si="3"/>
        <v>#DIV/0!</v>
      </c>
      <c r="E34" s="232">
        <f t="shared" si="4"/>
        <v>0</v>
      </c>
      <c r="F34" s="232" t="e">
        <f t="shared" si="5"/>
        <v>#DIV/0!</v>
      </c>
      <c r="G34" s="232">
        <f t="shared" si="6"/>
        <v>0</v>
      </c>
      <c r="H34" s="232" t="e">
        <f t="shared" si="7"/>
        <v>#DIV/0!</v>
      </c>
      <c r="I34" s="232">
        <f t="shared" si="8"/>
        <v>0</v>
      </c>
      <c r="J34" s="232" t="e">
        <f t="shared" si="9"/>
        <v>#DIV/0!</v>
      </c>
      <c r="K34" s="232">
        <f t="shared" si="10"/>
        <v>0</v>
      </c>
      <c r="L34" s="232" t="e">
        <f t="shared" si="11"/>
        <v>#DIV/0!</v>
      </c>
      <c r="M34" s="232">
        <f t="shared" si="12"/>
        <v>0</v>
      </c>
      <c r="N34" s="232">
        <f t="shared" si="13"/>
        <v>0</v>
      </c>
      <c r="O34" s="232">
        <f t="shared" si="14"/>
        <v>0</v>
      </c>
      <c r="Q34" s="174"/>
    </row>
    <row r="35" spans="1:32">
      <c r="B35" s="183" t="str">
        <f t="shared" si="1"/>
        <v>Corporates  (US, UK or Canada)</v>
      </c>
      <c r="C35" s="229">
        <f t="shared" ref="C35:C38" si="15">SUMIFS($T$48:$T$1048576,$B$48:$B$1048576,$B35,$E$48:$E$1048576,C$18)</f>
        <v>0</v>
      </c>
      <c r="D35" s="232" t="e">
        <f t="shared" si="3"/>
        <v>#DIV/0!</v>
      </c>
      <c r="E35" s="233">
        <f t="shared" si="4"/>
        <v>0</v>
      </c>
      <c r="F35" s="232" t="e">
        <f t="shared" si="5"/>
        <v>#DIV/0!</v>
      </c>
      <c r="G35" s="232">
        <f t="shared" si="6"/>
        <v>0</v>
      </c>
      <c r="H35" s="232" t="e">
        <f t="shared" si="7"/>
        <v>#DIV/0!</v>
      </c>
      <c r="I35" s="232">
        <f t="shared" si="8"/>
        <v>0</v>
      </c>
      <c r="J35" s="232" t="e">
        <f t="shared" si="9"/>
        <v>#DIV/0!</v>
      </c>
      <c r="K35" s="232">
        <f t="shared" si="10"/>
        <v>0</v>
      </c>
      <c r="L35" s="232" t="e">
        <f t="shared" si="11"/>
        <v>#DIV/0!</v>
      </c>
      <c r="M35" s="232">
        <f t="shared" si="12"/>
        <v>0</v>
      </c>
      <c r="N35" s="232">
        <f t="shared" si="13"/>
        <v>0</v>
      </c>
      <c r="O35" s="233">
        <f t="shared" si="14"/>
        <v>0</v>
      </c>
      <c r="Q35" s="174"/>
    </row>
    <row r="36" spans="1:32">
      <c r="B36" s="183" t="str">
        <f t="shared" si="1"/>
        <v>Corporates (Other)</v>
      </c>
      <c r="C36" s="229">
        <f t="shared" si="15"/>
        <v>0</v>
      </c>
      <c r="D36" s="233" t="e">
        <f t="shared" si="3"/>
        <v>#DIV/0!</v>
      </c>
      <c r="E36" s="232">
        <f t="shared" si="4"/>
        <v>0</v>
      </c>
      <c r="F36" s="233" t="e">
        <f t="shared" si="5"/>
        <v>#DIV/0!</v>
      </c>
      <c r="G36" s="233">
        <f t="shared" si="6"/>
        <v>0</v>
      </c>
      <c r="H36" s="233" t="e">
        <f t="shared" si="7"/>
        <v>#DIV/0!</v>
      </c>
      <c r="I36" s="233">
        <f t="shared" si="8"/>
        <v>0</v>
      </c>
      <c r="J36" s="233" t="e">
        <f t="shared" si="9"/>
        <v>#DIV/0!</v>
      </c>
      <c r="K36" s="233">
        <f t="shared" si="10"/>
        <v>0</v>
      </c>
      <c r="L36" s="233" t="e">
        <f t="shared" si="11"/>
        <v>#DIV/0!</v>
      </c>
      <c r="M36" s="233">
        <f t="shared" si="12"/>
        <v>0</v>
      </c>
      <c r="N36" s="233">
        <f t="shared" si="13"/>
        <v>0</v>
      </c>
      <c r="O36" s="232">
        <f t="shared" si="14"/>
        <v>0</v>
      </c>
      <c r="Q36" s="174"/>
    </row>
    <row r="37" spans="1:32">
      <c r="B37" s="183" t="str">
        <f t="shared" si="1"/>
        <v>Other Fixed Income</v>
      </c>
      <c r="C37" s="229">
        <f t="shared" si="15"/>
        <v>0</v>
      </c>
      <c r="D37" s="232" t="e">
        <f t="shared" si="3"/>
        <v>#DIV/0!</v>
      </c>
      <c r="E37" s="232">
        <f t="shared" si="4"/>
        <v>0</v>
      </c>
      <c r="F37" s="232" t="e">
        <f t="shared" si="5"/>
        <v>#DIV/0!</v>
      </c>
      <c r="G37" s="232">
        <f t="shared" si="6"/>
        <v>0</v>
      </c>
      <c r="H37" s="232" t="e">
        <f t="shared" si="7"/>
        <v>#DIV/0!</v>
      </c>
      <c r="I37" s="232">
        <f t="shared" si="8"/>
        <v>0</v>
      </c>
      <c r="J37" s="232" t="e">
        <f t="shared" si="9"/>
        <v>#DIV/0!</v>
      </c>
      <c r="K37" s="232">
        <f t="shared" si="10"/>
        <v>0</v>
      </c>
      <c r="L37" s="232" t="e">
        <f t="shared" si="11"/>
        <v>#DIV/0!</v>
      </c>
      <c r="M37" s="232">
        <f t="shared" si="12"/>
        <v>0</v>
      </c>
      <c r="N37" s="232">
        <f t="shared" si="13"/>
        <v>0</v>
      </c>
      <c r="O37" s="232">
        <f t="shared" si="14"/>
        <v>0</v>
      </c>
      <c r="Q37" s="174"/>
    </row>
    <row r="38" spans="1:32" ht="14.4" thickBot="1">
      <c r="B38" s="185" t="str">
        <f t="shared" si="1"/>
        <v>Other</v>
      </c>
      <c r="C38" s="230">
        <f t="shared" si="15"/>
        <v>0</v>
      </c>
      <c r="D38" s="234" t="e">
        <f t="shared" si="3"/>
        <v>#DIV/0!</v>
      </c>
      <c r="E38" s="234">
        <f t="shared" si="4"/>
        <v>0</v>
      </c>
      <c r="F38" s="234" t="e">
        <f t="shared" si="5"/>
        <v>#DIV/0!</v>
      </c>
      <c r="G38" s="234">
        <f t="shared" si="6"/>
        <v>0</v>
      </c>
      <c r="H38" s="234" t="e">
        <f t="shared" si="7"/>
        <v>#DIV/0!</v>
      </c>
      <c r="I38" s="234">
        <f t="shared" si="8"/>
        <v>0</v>
      </c>
      <c r="J38" s="234" t="e">
        <f t="shared" si="9"/>
        <v>#DIV/0!</v>
      </c>
      <c r="K38" s="234">
        <f t="shared" si="10"/>
        <v>0</v>
      </c>
      <c r="L38" s="234" t="e">
        <f t="shared" si="11"/>
        <v>#DIV/0!</v>
      </c>
      <c r="M38" s="234">
        <f t="shared" si="12"/>
        <v>0</v>
      </c>
      <c r="N38" s="234">
        <f t="shared" si="13"/>
        <v>0</v>
      </c>
      <c r="O38" s="234">
        <f t="shared" si="14"/>
        <v>0</v>
      </c>
      <c r="Q38" s="174"/>
    </row>
    <row r="39" spans="1:32">
      <c r="A39" s="175"/>
      <c r="Q39" s="174"/>
    </row>
    <row r="40" spans="1:32">
      <c r="A40" s="175"/>
      <c r="Q40" s="174"/>
    </row>
    <row r="41" spans="1:32">
      <c r="A41" s="175"/>
      <c r="Q41" s="174"/>
    </row>
    <row r="42" spans="1:32" ht="14.4" thickBot="1">
      <c r="A42" s="175"/>
      <c r="Q42" s="174"/>
    </row>
    <row r="43" spans="1:32" ht="15" thickBot="1">
      <c r="A43" s="175"/>
      <c r="B43" s="158" t="s">
        <v>113</v>
      </c>
      <c r="Q43" s="174"/>
    </row>
    <row r="44" spans="1:32" ht="33" customHeight="1" thickBot="1">
      <c r="B44" s="286" t="s">
        <v>198</v>
      </c>
      <c r="C44" s="287"/>
      <c r="D44" s="287"/>
      <c r="E44" s="287"/>
      <c r="F44" s="287"/>
      <c r="G44" s="287"/>
      <c r="H44" s="287"/>
      <c r="I44" s="287"/>
      <c r="J44" s="287"/>
      <c r="K44" s="287"/>
      <c r="L44" s="287"/>
      <c r="M44" s="287"/>
      <c r="N44" s="287"/>
      <c r="O44" s="287"/>
      <c r="P44" s="287"/>
      <c r="Q44" s="287"/>
      <c r="R44" s="287"/>
      <c r="S44" s="287"/>
      <c r="T44" s="288"/>
      <c r="U44" s="297" t="s">
        <v>141</v>
      </c>
      <c r="V44" s="298"/>
      <c r="W44" s="298"/>
      <c r="X44" s="298"/>
      <c r="Y44" s="298"/>
      <c r="Z44" s="299"/>
      <c r="AA44" s="279" t="s">
        <v>140</v>
      </c>
      <c r="AB44" s="292"/>
      <c r="AC44" s="293"/>
      <c r="AD44" s="279" t="s">
        <v>187</v>
      </c>
      <c r="AE44" s="279" t="s">
        <v>188</v>
      </c>
      <c r="AF44" s="284" t="s">
        <v>197</v>
      </c>
    </row>
    <row r="45" spans="1:32" ht="33" customHeight="1" thickBot="1">
      <c r="B45" s="289"/>
      <c r="C45" s="290"/>
      <c r="D45" s="290"/>
      <c r="E45" s="290"/>
      <c r="F45" s="290"/>
      <c r="G45" s="290"/>
      <c r="H45" s="290"/>
      <c r="I45" s="290"/>
      <c r="J45" s="290"/>
      <c r="K45" s="290"/>
      <c r="L45" s="290"/>
      <c r="M45" s="290"/>
      <c r="N45" s="290"/>
      <c r="O45" s="290"/>
      <c r="P45" s="290"/>
      <c r="Q45" s="290"/>
      <c r="R45" s="290"/>
      <c r="S45" s="290"/>
      <c r="T45" s="291"/>
      <c r="U45" s="281" t="s">
        <v>139</v>
      </c>
      <c r="V45" s="282"/>
      <c r="W45" s="283"/>
      <c r="X45" s="281" t="s">
        <v>138</v>
      </c>
      <c r="Y45" s="282"/>
      <c r="Z45" s="283"/>
      <c r="AA45" s="294"/>
      <c r="AB45" s="295"/>
      <c r="AC45" s="296"/>
      <c r="AD45" s="280"/>
      <c r="AE45" s="280"/>
      <c r="AF45" s="285"/>
    </row>
    <row r="46" spans="1:32" s="181" customFormat="1" ht="104.25" customHeight="1" thickBot="1">
      <c r="B46" s="195" t="s">
        <v>165</v>
      </c>
      <c r="C46" s="195" t="s">
        <v>168</v>
      </c>
      <c r="D46" s="195" t="s">
        <v>169</v>
      </c>
      <c r="E46" s="195" t="s">
        <v>170</v>
      </c>
      <c r="F46" s="195" t="s">
        <v>166</v>
      </c>
      <c r="G46" s="195" t="s">
        <v>167</v>
      </c>
      <c r="H46" s="195" t="s">
        <v>100</v>
      </c>
      <c r="I46" s="195" t="s">
        <v>151</v>
      </c>
      <c r="J46" s="195" t="s">
        <v>171</v>
      </c>
      <c r="K46" s="195" t="s">
        <v>172</v>
      </c>
      <c r="L46" s="195" t="s">
        <v>174</v>
      </c>
      <c r="M46" s="195" t="s">
        <v>176</v>
      </c>
      <c r="N46" s="195" t="s">
        <v>175</v>
      </c>
      <c r="O46" s="195" t="s">
        <v>196</v>
      </c>
      <c r="P46" s="195" t="s">
        <v>195</v>
      </c>
      <c r="Q46" s="195" t="s">
        <v>189</v>
      </c>
      <c r="R46" s="195" t="s">
        <v>190</v>
      </c>
      <c r="S46" s="196" t="s">
        <v>184</v>
      </c>
      <c r="T46" s="196" t="s">
        <v>185</v>
      </c>
      <c r="U46" s="195" t="s">
        <v>137</v>
      </c>
      <c r="V46" s="195" t="s">
        <v>136</v>
      </c>
      <c r="W46" s="195" t="s">
        <v>135</v>
      </c>
      <c r="X46" s="195" t="s">
        <v>134</v>
      </c>
      <c r="Y46" s="195" t="s">
        <v>133</v>
      </c>
      <c r="Z46" s="195" t="s">
        <v>132</v>
      </c>
      <c r="AA46" s="199" t="s">
        <v>186</v>
      </c>
      <c r="AB46" s="199" t="s">
        <v>131</v>
      </c>
      <c r="AC46" s="200" t="s">
        <v>130</v>
      </c>
      <c r="AD46" s="280"/>
      <c r="AE46" s="280"/>
      <c r="AF46" s="285"/>
    </row>
    <row r="47" spans="1:32" s="235" customFormat="1" ht="18.75" customHeight="1" thickBot="1">
      <c r="B47" s="236"/>
      <c r="C47" s="237"/>
      <c r="D47" s="237"/>
      <c r="E47" s="237"/>
      <c r="F47" s="238"/>
      <c r="G47" s="238"/>
      <c r="H47" s="238"/>
      <c r="I47" s="238"/>
      <c r="J47" s="238"/>
      <c r="K47" s="238"/>
      <c r="L47" s="238"/>
      <c r="M47" s="238"/>
      <c r="N47" s="238"/>
      <c r="O47" s="239">
        <f t="shared" ref="O47:T47" si="16">SUM(O48:O1048576)</f>
        <v>0</v>
      </c>
      <c r="P47" s="239">
        <f t="shared" si="16"/>
        <v>0</v>
      </c>
      <c r="Q47" s="239">
        <f t="shared" si="16"/>
        <v>0</v>
      </c>
      <c r="R47" s="239">
        <f t="shared" si="16"/>
        <v>0</v>
      </c>
      <c r="S47" s="240">
        <f t="shared" si="16"/>
        <v>0</v>
      </c>
      <c r="T47" s="241">
        <f t="shared" si="16"/>
        <v>0</v>
      </c>
      <c r="U47" s="237">
        <f t="shared" ref="U47:AE47" si="17">SUM(U48:U1048576)</f>
        <v>0</v>
      </c>
      <c r="V47" s="236">
        <f t="shared" si="17"/>
        <v>0</v>
      </c>
      <c r="W47" s="238">
        <f t="shared" si="17"/>
        <v>0</v>
      </c>
      <c r="X47" s="238">
        <f t="shared" si="17"/>
        <v>0</v>
      </c>
      <c r="Y47" s="238">
        <f t="shared" si="17"/>
        <v>0</v>
      </c>
      <c r="Z47" s="239">
        <f t="shared" si="17"/>
        <v>0</v>
      </c>
      <c r="AA47" s="242">
        <f t="shared" si="17"/>
        <v>0</v>
      </c>
      <c r="AB47" s="242">
        <f t="shared" si="17"/>
        <v>0</v>
      </c>
      <c r="AC47" s="243">
        <f t="shared" si="17"/>
        <v>0</v>
      </c>
      <c r="AD47" s="244">
        <f t="shared" si="17"/>
        <v>0</v>
      </c>
      <c r="AE47" s="245">
        <f t="shared" si="17"/>
        <v>0</v>
      </c>
      <c r="AF47" s="246"/>
    </row>
    <row r="48" spans="1:32">
      <c r="B48" s="180"/>
      <c r="C48" s="252"/>
      <c r="D48" s="180"/>
      <c r="E48" s="180"/>
      <c r="F48" s="180"/>
      <c r="G48" s="180"/>
      <c r="H48" s="180"/>
      <c r="I48" s="180"/>
      <c r="J48" s="180"/>
      <c r="K48" s="180"/>
      <c r="L48" s="180"/>
      <c r="M48" s="180"/>
      <c r="N48" s="180"/>
      <c r="O48" s="180"/>
      <c r="P48" s="180"/>
      <c r="Q48" s="204"/>
      <c r="R48" s="180"/>
      <c r="S48" s="197">
        <f>O48-Q48</f>
        <v>0</v>
      </c>
      <c r="T48" s="197">
        <f>P48-R48</f>
        <v>0</v>
      </c>
      <c r="U48" s="180"/>
      <c r="V48" s="180"/>
      <c r="W48" s="180"/>
      <c r="X48" s="180"/>
      <c r="Y48" s="180"/>
      <c r="Z48" s="180"/>
      <c r="AA48" s="179">
        <f>SUM(U48,X48)</f>
        <v>0</v>
      </c>
      <c r="AB48" s="179">
        <f>V48+Y48</f>
        <v>0</v>
      </c>
      <c r="AC48" s="179">
        <f>W48+Z48</f>
        <v>0</v>
      </c>
      <c r="AD48" s="198">
        <f>AA48-AC48</f>
        <v>0</v>
      </c>
      <c r="AE48" s="198">
        <f>AB48-AC48</f>
        <v>0</v>
      </c>
      <c r="AF48" s="176"/>
    </row>
    <row r="49" spans="2:32">
      <c r="B49" s="178"/>
      <c r="C49" s="253"/>
      <c r="D49" s="188"/>
      <c r="E49" s="178"/>
      <c r="F49" s="178"/>
      <c r="G49" s="178"/>
      <c r="H49" s="178"/>
      <c r="I49" s="178"/>
      <c r="J49" s="50"/>
      <c r="K49" s="178"/>
      <c r="L49" s="50"/>
      <c r="M49" s="52"/>
      <c r="N49" s="178"/>
      <c r="O49" s="178"/>
      <c r="P49" s="178"/>
      <c r="Q49" s="205"/>
      <c r="R49" s="178"/>
      <c r="S49" s="197">
        <f t="shared" ref="S49:S112" si="18">O49-Q49</f>
        <v>0</v>
      </c>
      <c r="T49" s="197">
        <f t="shared" ref="T49:T112" si="19">P49-R49</f>
        <v>0</v>
      </c>
      <c r="U49" s="178"/>
      <c r="V49" s="178"/>
      <c r="W49" s="178"/>
      <c r="X49" s="178"/>
      <c r="Y49" s="178"/>
      <c r="Z49" s="178"/>
      <c r="AA49" s="177">
        <f t="shared" ref="AA49:AA79" si="20">SUM(U49,X49)</f>
        <v>0</v>
      </c>
      <c r="AB49" s="177">
        <f t="shared" ref="AB49:AB112" si="21">V49+Y49</f>
        <v>0</v>
      </c>
      <c r="AC49" s="177">
        <f t="shared" ref="AC49:AC112" si="22">W49+Z49</f>
        <v>0</v>
      </c>
      <c r="AD49" s="187">
        <f t="shared" ref="AD49:AD112" si="23">AA49-AC49</f>
        <v>0</v>
      </c>
      <c r="AE49" s="198">
        <f t="shared" ref="AE49:AE112" si="24">AB49-AC49</f>
        <v>0</v>
      </c>
      <c r="AF49" s="249"/>
    </row>
    <row r="50" spans="2:32">
      <c r="B50" s="178"/>
      <c r="C50" s="253"/>
      <c r="D50" s="178"/>
      <c r="E50" s="178"/>
      <c r="F50" s="178"/>
      <c r="G50" s="178"/>
      <c r="H50" s="178"/>
      <c r="I50" s="178"/>
      <c r="J50" s="50"/>
      <c r="K50" s="178"/>
      <c r="L50" s="50"/>
      <c r="M50" s="52"/>
      <c r="N50" s="178"/>
      <c r="O50" s="178"/>
      <c r="P50" s="178"/>
      <c r="Q50" s="205"/>
      <c r="R50" s="178"/>
      <c r="S50" s="197">
        <f t="shared" si="18"/>
        <v>0</v>
      </c>
      <c r="T50" s="197">
        <f t="shared" si="19"/>
        <v>0</v>
      </c>
      <c r="U50" s="178"/>
      <c r="V50" s="178"/>
      <c r="W50" s="178"/>
      <c r="X50" s="178"/>
      <c r="Y50" s="178"/>
      <c r="Z50" s="178"/>
      <c r="AA50" s="177">
        <f t="shared" si="20"/>
        <v>0</v>
      </c>
      <c r="AB50" s="177">
        <f t="shared" si="21"/>
        <v>0</v>
      </c>
      <c r="AC50" s="177">
        <f t="shared" si="22"/>
        <v>0</v>
      </c>
      <c r="AD50" s="187">
        <f t="shared" si="23"/>
        <v>0</v>
      </c>
      <c r="AE50" s="198">
        <f t="shared" si="24"/>
        <v>0</v>
      </c>
      <c r="AF50" s="190"/>
    </row>
    <row r="51" spans="2:32">
      <c r="B51" s="178"/>
      <c r="C51" s="253"/>
      <c r="D51" s="178"/>
      <c r="E51" s="178"/>
      <c r="F51" s="178"/>
      <c r="G51" s="178"/>
      <c r="H51" s="178"/>
      <c r="I51" s="178"/>
      <c r="J51" s="50"/>
      <c r="K51" s="178"/>
      <c r="L51" s="50"/>
      <c r="M51" s="52"/>
      <c r="N51" s="178"/>
      <c r="O51" s="178"/>
      <c r="P51" s="178"/>
      <c r="Q51" s="205"/>
      <c r="R51" s="178"/>
      <c r="S51" s="197">
        <f t="shared" si="18"/>
        <v>0</v>
      </c>
      <c r="T51" s="197">
        <f t="shared" si="19"/>
        <v>0</v>
      </c>
      <c r="U51" s="178"/>
      <c r="V51" s="178"/>
      <c r="W51" s="178"/>
      <c r="X51" s="178"/>
      <c r="Y51" s="178"/>
      <c r="Z51" s="178"/>
      <c r="AA51" s="177">
        <f t="shared" si="20"/>
        <v>0</v>
      </c>
      <c r="AB51" s="177">
        <f t="shared" si="21"/>
        <v>0</v>
      </c>
      <c r="AC51" s="177">
        <f t="shared" si="22"/>
        <v>0</v>
      </c>
      <c r="AD51" s="187">
        <f t="shared" si="23"/>
        <v>0</v>
      </c>
      <c r="AE51" s="198">
        <f t="shared" si="24"/>
        <v>0</v>
      </c>
      <c r="AF51" s="190"/>
    </row>
    <row r="52" spans="2:32">
      <c r="B52" s="178"/>
      <c r="C52" s="253"/>
      <c r="D52" s="178"/>
      <c r="E52" s="178"/>
      <c r="F52" s="178"/>
      <c r="G52" s="178"/>
      <c r="H52" s="178"/>
      <c r="I52" s="178"/>
      <c r="J52" s="50"/>
      <c r="K52" s="178"/>
      <c r="L52" s="50"/>
      <c r="M52" s="52"/>
      <c r="N52" s="178"/>
      <c r="O52" s="178"/>
      <c r="P52" s="178"/>
      <c r="Q52" s="205"/>
      <c r="R52" s="178"/>
      <c r="S52" s="197">
        <f t="shared" si="18"/>
        <v>0</v>
      </c>
      <c r="T52" s="197">
        <f t="shared" si="19"/>
        <v>0</v>
      </c>
      <c r="U52" s="178"/>
      <c r="V52" s="178"/>
      <c r="W52" s="178"/>
      <c r="X52" s="178"/>
      <c r="Y52" s="178"/>
      <c r="Z52" s="178"/>
      <c r="AA52" s="177">
        <f t="shared" si="20"/>
        <v>0</v>
      </c>
      <c r="AB52" s="177">
        <f t="shared" si="21"/>
        <v>0</v>
      </c>
      <c r="AC52" s="177">
        <f t="shared" si="22"/>
        <v>0</v>
      </c>
      <c r="AD52" s="187">
        <f t="shared" si="23"/>
        <v>0</v>
      </c>
      <c r="AE52" s="198">
        <f t="shared" si="24"/>
        <v>0</v>
      </c>
      <c r="AF52" s="190"/>
    </row>
    <row r="53" spans="2:32">
      <c r="B53" s="178"/>
      <c r="C53" s="253"/>
      <c r="D53" s="178"/>
      <c r="E53" s="178"/>
      <c r="F53" s="178"/>
      <c r="G53" s="178"/>
      <c r="H53" s="178"/>
      <c r="I53" s="178"/>
      <c r="J53" s="50"/>
      <c r="K53" s="178"/>
      <c r="L53" s="50"/>
      <c r="M53" s="52"/>
      <c r="N53" s="178"/>
      <c r="O53" s="178"/>
      <c r="P53" s="178"/>
      <c r="Q53" s="205"/>
      <c r="R53" s="178"/>
      <c r="S53" s="197">
        <f t="shared" si="18"/>
        <v>0</v>
      </c>
      <c r="T53" s="197">
        <f t="shared" si="19"/>
        <v>0</v>
      </c>
      <c r="U53" s="178"/>
      <c r="V53" s="178"/>
      <c r="W53" s="178"/>
      <c r="X53" s="178"/>
      <c r="Y53" s="178"/>
      <c r="Z53" s="178"/>
      <c r="AA53" s="177">
        <f t="shared" si="20"/>
        <v>0</v>
      </c>
      <c r="AB53" s="177">
        <f t="shared" si="21"/>
        <v>0</v>
      </c>
      <c r="AC53" s="177">
        <f t="shared" si="22"/>
        <v>0</v>
      </c>
      <c r="AD53" s="187">
        <f t="shared" si="23"/>
        <v>0</v>
      </c>
      <c r="AE53" s="198">
        <f t="shared" si="24"/>
        <v>0</v>
      </c>
      <c r="AF53" s="190"/>
    </row>
    <row r="54" spans="2:32">
      <c r="B54" s="178"/>
      <c r="C54" s="253"/>
      <c r="D54" s="178"/>
      <c r="E54" s="178"/>
      <c r="F54" s="178"/>
      <c r="G54" s="178"/>
      <c r="H54" s="178"/>
      <c r="I54" s="178"/>
      <c r="J54" s="50"/>
      <c r="K54" s="178"/>
      <c r="L54" s="50"/>
      <c r="M54" s="52"/>
      <c r="N54" s="178"/>
      <c r="O54" s="178"/>
      <c r="P54" s="178"/>
      <c r="Q54" s="205"/>
      <c r="R54" s="178"/>
      <c r="S54" s="197">
        <f t="shared" si="18"/>
        <v>0</v>
      </c>
      <c r="T54" s="197">
        <f t="shared" si="19"/>
        <v>0</v>
      </c>
      <c r="U54" s="178"/>
      <c r="V54" s="178"/>
      <c r="W54" s="178"/>
      <c r="X54" s="178"/>
      <c r="Y54" s="178"/>
      <c r="Z54" s="178"/>
      <c r="AA54" s="177">
        <f t="shared" si="20"/>
        <v>0</v>
      </c>
      <c r="AB54" s="177">
        <f t="shared" si="21"/>
        <v>0</v>
      </c>
      <c r="AC54" s="177">
        <f t="shared" si="22"/>
        <v>0</v>
      </c>
      <c r="AD54" s="187">
        <f t="shared" si="23"/>
        <v>0</v>
      </c>
      <c r="AE54" s="198">
        <f t="shared" si="24"/>
        <v>0</v>
      </c>
      <c r="AF54" s="190"/>
    </row>
    <row r="55" spans="2:32" ht="16.5" customHeight="1">
      <c r="B55" s="178"/>
      <c r="C55" s="253"/>
      <c r="D55" s="178"/>
      <c r="E55" s="178"/>
      <c r="F55" s="178"/>
      <c r="G55" s="178"/>
      <c r="H55" s="178"/>
      <c r="I55" s="178"/>
      <c r="J55" s="50"/>
      <c r="K55" s="178"/>
      <c r="L55" s="50"/>
      <c r="M55" s="52"/>
      <c r="N55" s="178"/>
      <c r="O55" s="178"/>
      <c r="P55" s="178"/>
      <c r="Q55" s="205"/>
      <c r="R55" s="178"/>
      <c r="S55" s="197">
        <f t="shared" si="18"/>
        <v>0</v>
      </c>
      <c r="T55" s="197">
        <f t="shared" si="19"/>
        <v>0</v>
      </c>
      <c r="U55" s="178"/>
      <c r="V55" s="178"/>
      <c r="W55" s="178"/>
      <c r="X55" s="178"/>
      <c r="Y55" s="178"/>
      <c r="Z55" s="178"/>
      <c r="AA55" s="177">
        <f t="shared" si="20"/>
        <v>0</v>
      </c>
      <c r="AB55" s="177">
        <f t="shared" si="21"/>
        <v>0</v>
      </c>
      <c r="AC55" s="177">
        <f t="shared" si="22"/>
        <v>0</v>
      </c>
      <c r="AD55" s="187">
        <f t="shared" si="23"/>
        <v>0</v>
      </c>
      <c r="AE55" s="198">
        <f t="shared" si="24"/>
        <v>0</v>
      </c>
      <c r="AF55" s="190"/>
    </row>
    <row r="56" spans="2:32">
      <c r="B56" s="178"/>
      <c r="C56" s="253"/>
      <c r="D56" s="178"/>
      <c r="E56" s="178"/>
      <c r="F56" s="178"/>
      <c r="G56" s="178"/>
      <c r="H56" s="178"/>
      <c r="I56" s="178"/>
      <c r="J56" s="50"/>
      <c r="K56" s="178"/>
      <c r="L56" s="50"/>
      <c r="M56" s="52"/>
      <c r="N56" s="178"/>
      <c r="O56" s="178"/>
      <c r="P56" s="178"/>
      <c r="Q56" s="205"/>
      <c r="R56" s="178"/>
      <c r="S56" s="197">
        <f t="shared" si="18"/>
        <v>0</v>
      </c>
      <c r="T56" s="197">
        <f t="shared" si="19"/>
        <v>0</v>
      </c>
      <c r="U56" s="178"/>
      <c r="V56" s="178"/>
      <c r="W56" s="178"/>
      <c r="X56" s="178"/>
      <c r="Y56" s="178"/>
      <c r="Z56" s="178"/>
      <c r="AA56" s="177">
        <f t="shared" si="20"/>
        <v>0</v>
      </c>
      <c r="AB56" s="177">
        <f t="shared" si="21"/>
        <v>0</v>
      </c>
      <c r="AC56" s="177">
        <f t="shared" si="22"/>
        <v>0</v>
      </c>
      <c r="AD56" s="187">
        <f t="shared" si="23"/>
        <v>0</v>
      </c>
      <c r="AE56" s="198">
        <f t="shared" si="24"/>
        <v>0</v>
      </c>
      <c r="AF56" s="190"/>
    </row>
    <row r="57" spans="2:32">
      <c r="B57" s="178"/>
      <c r="C57" s="253"/>
      <c r="D57" s="178"/>
      <c r="E57" s="178"/>
      <c r="F57" s="178"/>
      <c r="G57" s="178"/>
      <c r="H57" s="178"/>
      <c r="I57" s="178"/>
      <c r="J57" s="50"/>
      <c r="K57" s="178"/>
      <c r="L57" s="50"/>
      <c r="M57" s="52"/>
      <c r="N57" s="178"/>
      <c r="O57" s="178"/>
      <c r="P57" s="178"/>
      <c r="Q57" s="205"/>
      <c r="R57" s="178"/>
      <c r="S57" s="197">
        <f t="shared" si="18"/>
        <v>0</v>
      </c>
      <c r="T57" s="197">
        <f t="shared" si="19"/>
        <v>0</v>
      </c>
      <c r="U57" s="178"/>
      <c r="V57" s="178"/>
      <c r="W57" s="178"/>
      <c r="X57" s="178"/>
      <c r="Y57" s="178"/>
      <c r="Z57" s="178"/>
      <c r="AA57" s="177">
        <f t="shared" si="20"/>
        <v>0</v>
      </c>
      <c r="AB57" s="177">
        <f t="shared" si="21"/>
        <v>0</v>
      </c>
      <c r="AC57" s="177">
        <f t="shared" si="22"/>
        <v>0</v>
      </c>
      <c r="AD57" s="187">
        <f t="shared" si="23"/>
        <v>0</v>
      </c>
      <c r="AE57" s="198">
        <f t="shared" si="24"/>
        <v>0</v>
      </c>
      <c r="AF57" s="190"/>
    </row>
    <row r="58" spans="2:32">
      <c r="B58" s="178"/>
      <c r="C58" s="253"/>
      <c r="D58" s="178"/>
      <c r="E58" s="178"/>
      <c r="F58" s="178"/>
      <c r="G58" s="178"/>
      <c r="H58" s="178"/>
      <c r="I58" s="178"/>
      <c r="J58" s="50"/>
      <c r="K58" s="178"/>
      <c r="L58" s="50"/>
      <c r="M58" s="52"/>
      <c r="N58" s="178"/>
      <c r="O58" s="178"/>
      <c r="P58" s="178"/>
      <c r="Q58" s="205"/>
      <c r="R58" s="178"/>
      <c r="S58" s="197">
        <f t="shared" si="18"/>
        <v>0</v>
      </c>
      <c r="T58" s="197">
        <f t="shared" si="19"/>
        <v>0</v>
      </c>
      <c r="U58" s="178"/>
      <c r="V58" s="178"/>
      <c r="W58" s="178"/>
      <c r="X58" s="178"/>
      <c r="Y58" s="178"/>
      <c r="Z58" s="178"/>
      <c r="AA58" s="177">
        <f t="shared" si="20"/>
        <v>0</v>
      </c>
      <c r="AB58" s="177">
        <f t="shared" si="21"/>
        <v>0</v>
      </c>
      <c r="AC58" s="177">
        <f t="shared" si="22"/>
        <v>0</v>
      </c>
      <c r="AD58" s="187">
        <f t="shared" si="23"/>
        <v>0</v>
      </c>
      <c r="AE58" s="198">
        <f t="shared" si="24"/>
        <v>0</v>
      </c>
      <c r="AF58" s="190"/>
    </row>
    <row r="59" spans="2:32">
      <c r="B59" s="178"/>
      <c r="C59" s="253"/>
      <c r="D59" s="178"/>
      <c r="E59" s="178"/>
      <c r="F59" s="178"/>
      <c r="G59" s="178"/>
      <c r="H59" s="178"/>
      <c r="I59" s="178"/>
      <c r="J59" s="50"/>
      <c r="K59" s="178"/>
      <c r="L59" s="50"/>
      <c r="M59" s="52"/>
      <c r="N59" s="178"/>
      <c r="O59" s="178"/>
      <c r="P59" s="178"/>
      <c r="Q59" s="205"/>
      <c r="R59" s="178"/>
      <c r="S59" s="197">
        <f t="shared" si="18"/>
        <v>0</v>
      </c>
      <c r="T59" s="197">
        <f t="shared" si="19"/>
        <v>0</v>
      </c>
      <c r="U59" s="178"/>
      <c r="V59" s="178"/>
      <c r="W59" s="178"/>
      <c r="X59" s="178"/>
      <c r="Y59" s="178"/>
      <c r="Z59" s="178"/>
      <c r="AA59" s="177">
        <f t="shared" si="20"/>
        <v>0</v>
      </c>
      <c r="AB59" s="177">
        <f t="shared" si="21"/>
        <v>0</v>
      </c>
      <c r="AC59" s="177">
        <f t="shared" si="22"/>
        <v>0</v>
      </c>
      <c r="AD59" s="187">
        <f t="shared" si="23"/>
        <v>0</v>
      </c>
      <c r="AE59" s="198">
        <f t="shared" si="24"/>
        <v>0</v>
      </c>
      <c r="AF59" s="190"/>
    </row>
    <row r="60" spans="2:32">
      <c r="B60" s="178"/>
      <c r="C60" s="253"/>
      <c r="D60" s="178"/>
      <c r="E60" s="178"/>
      <c r="F60" s="178"/>
      <c r="G60" s="178"/>
      <c r="H60" s="178"/>
      <c r="I60" s="178"/>
      <c r="J60" s="50"/>
      <c r="K60" s="178"/>
      <c r="L60" s="50"/>
      <c r="M60" s="52"/>
      <c r="N60" s="178"/>
      <c r="O60" s="178"/>
      <c r="P60" s="178"/>
      <c r="Q60" s="205"/>
      <c r="R60" s="178"/>
      <c r="S60" s="197">
        <f t="shared" si="18"/>
        <v>0</v>
      </c>
      <c r="T60" s="197">
        <f t="shared" si="19"/>
        <v>0</v>
      </c>
      <c r="U60" s="178"/>
      <c r="V60" s="178"/>
      <c r="W60" s="178"/>
      <c r="X60" s="178"/>
      <c r="Y60" s="178"/>
      <c r="Z60" s="178"/>
      <c r="AA60" s="177">
        <f t="shared" si="20"/>
        <v>0</v>
      </c>
      <c r="AB60" s="177">
        <f t="shared" si="21"/>
        <v>0</v>
      </c>
      <c r="AC60" s="177">
        <f t="shared" si="22"/>
        <v>0</v>
      </c>
      <c r="AD60" s="187">
        <f t="shared" si="23"/>
        <v>0</v>
      </c>
      <c r="AE60" s="198">
        <f t="shared" si="24"/>
        <v>0</v>
      </c>
      <c r="AF60" s="190"/>
    </row>
    <row r="61" spans="2:32">
      <c r="B61" s="178"/>
      <c r="C61" s="253"/>
      <c r="D61" s="178"/>
      <c r="E61" s="178"/>
      <c r="F61" s="178"/>
      <c r="G61" s="178"/>
      <c r="H61" s="178"/>
      <c r="I61" s="178"/>
      <c r="J61" s="50"/>
      <c r="K61" s="178"/>
      <c r="L61" s="50"/>
      <c r="M61" s="52"/>
      <c r="N61" s="178"/>
      <c r="O61" s="178"/>
      <c r="P61" s="178"/>
      <c r="Q61" s="205"/>
      <c r="R61" s="178"/>
      <c r="S61" s="197">
        <f t="shared" si="18"/>
        <v>0</v>
      </c>
      <c r="T61" s="197">
        <f t="shared" si="19"/>
        <v>0</v>
      </c>
      <c r="U61" s="178"/>
      <c r="V61" s="178"/>
      <c r="W61" s="178"/>
      <c r="X61" s="178"/>
      <c r="Y61" s="178"/>
      <c r="Z61" s="178"/>
      <c r="AA61" s="177">
        <f t="shared" si="20"/>
        <v>0</v>
      </c>
      <c r="AB61" s="177">
        <f t="shared" si="21"/>
        <v>0</v>
      </c>
      <c r="AC61" s="177">
        <f t="shared" si="22"/>
        <v>0</v>
      </c>
      <c r="AD61" s="187">
        <f t="shared" si="23"/>
        <v>0</v>
      </c>
      <c r="AE61" s="198">
        <f t="shared" si="24"/>
        <v>0</v>
      </c>
      <c r="AF61" s="190"/>
    </row>
    <row r="62" spans="2:32">
      <c r="B62" s="178"/>
      <c r="C62" s="253"/>
      <c r="D62" s="178"/>
      <c r="E62" s="178"/>
      <c r="F62" s="178"/>
      <c r="G62" s="178"/>
      <c r="H62" s="178"/>
      <c r="I62" s="178"/>
      <c r="J62" s="50"/>
      <c r="K62" s="178"/>
      <c r="L62" s="50"/>
      <c r="M62" s="52"/>
      <c r="N62" s="178"/>
      <c r="O62" s="178"/>
      <c r="P62" s="178"/>
      <c r="Q62" s="205"/>
      <c r="R62" s="178"/>
      <c r="S62" s="197">
        <f t="shared" si="18"/>
        <v>0</v>
      </c>
      <c r="T62" s="197">
        <f t="shared" si="19"/>
        <v>0</v>
      </c>
      <c r="U62" s="178"/>
      <c r="V62" s="178"/>
      <c r="W62" s="178"/>
      <c r="X62" s="178"/>
      <c r="Y62" s="178"/>
      <c r="Z62" s="178"/>
      <c r="AA62" s="177">
        <f t="shared" si="20"/>
        <v>0</v>
      </c>
      <c r="AB62" s="177">
        <f t="shared" si="21"/>
        <v>0</v>
      </c>
      <c r="AC62" s="177">
        <f t="shared" si="22"/>
        <v>0</v>
      </c>
      <c r="AD62" s="187">
        <f t="shared" si="23"/>
        <v>0</v>
      </c>
      <c r="AE62" s="198">
        <f t="shared" si="24"/>
        <v>0</v>
      </c>
      <c r="AF62" s="190"/>
    </row>
    <row r="63" spans="2:32">
      <c r="B63" s="178"/>
      <c r="C63" s="253"/>
      <c r="D63" s="178"/>
      <c r="E63" s="178"/>
      <c r="F63" s="178"/>
      <c r="G63" s="178"/>
      <c r="H63" s="178"/>
      <c r="I63" s="178"/>
      <c r="J63" s="50"/>
      <c r="K63" s="178"/>
      <c r="L63" s="50"/>
      <c r="M63" s="52"/>
      <c r="N63" s="178"/>
      <c r="O63" s="178"/>
      <c r="P63" s="178"/>
      <c r="Q63" s="205"/>
      <c r="R63" s="178"/>
      <c r="S63" s="197">
        <f t="shared" si="18"/>
        <v>0</v>
      </c>
      <c r="T63" s="197">
        <f t="shared" si="19"/>
        <v>0</v>
      </c>
      <c r="U63" s="178"/>
      <c r="V63" s="178"/>
      <c r="W63" s="178"/>
      <c r="X63" s="178"/>
      <c r="Y63" s="178"/>
      <c r="Z63" s="178"/>
      <c r="AA63" s="177">
        <f t="shared" si="20"/>
        <v>0</v>
      </c>
      <c r="AB63" s="177">
        <f t="shared" si="21"/>
        <v>0</v>
      </c>
      <c r="AC63" s="177">
        <f t="shared" si="22"/>
        <v>0</v>
      </c>
      <c r="AD63" s="187">
        <f t="shared" si="23"/>
        <v>0</v>
      </c>
      <c r="AE63" s="198">
        <f t="shared" si="24"/>
        <v>0</v>
      </c>
      <c r="AF63" s="190"/>
    </row>
    <row r="64" spans="2:32">
      <c r="B64" s="178"/>
      <c r="C64" s="253"/>
      <c r="D64" s="178"/>
      <c r="E64" s="178"/>
      <c r="F64" s="178"/>
      <c r="G64" s="178"/>
      <c r="H64" s="178"/>
      <c r="I64" s="178"/>
      <c r="J64" s="50"/>
      <c r="K64" s="178"/>
      <c r="L64" s="50"/>
      <c r="M64" s="52"/>
      <c r="N64" s="178"/>
      <c r="O64" s="178"/>
      <c r="P64" s="178"/>
      <c r="Q64" s="205"/>
      <c r="R64" s="178"/>
      <c r="S64" s="197">
        <f t="shared" si="18"/>
        <v>0</v>
      </c>
      <c r="T64" s="197">
        <f t="shared" si="19"/>
        <v>0</v>
      </c>
      <c r="U64" s="178"/>
      <c r="V64" s="178"/>
      <c r="W64" s="178"/>
      <c r="X64" s="178"/>
      <c r="Y64" s="178"/>
      <c r="Z64" s="178"/>
      <c r="AA64" s="177">
        <f t="shared" si="20"/>
        <v>0</v>
      </c>
      <c r="AB64" s="177">
        <f t="shared" si="21"/>
        <v>0</v>
      </c>
      <c r="AC64" s="177">
        <f t="shared" si="22"/>
        <v>0</v>
      </c>
      <c r="AD64" s="187">
        <f t="shared" si="23"/>
        <v>0</v>
      </c>
      <c r="AE64" s="198">
        <f t="shared" si="24"/>
        <v>0</v>
      </c>
      <c r="AF64" s="190"/>
    </row>
    <row r="65" spans="2:32">
      <c r="B65" s="178"/>
      <c r="C65" s="253"/>
      <c r="D65" s="178"/>
      <c r="E65" s="178"/>
      <c r="F65" s="178"/>
      <c r="G65" s="178"/>
      <c r="H65" s="178"/>
      <c r="I65" s="178"/>
      <c r="J65" s="50"/>
      <c r="K65" s="178"/>
      <c r="L65" s="50"/>
      <c r="M65" s="52"/>
      <c r="N65" s="178"/>
      <c r="O65" s="178"/>
      <c r="P65" s="178"/>
      <c r="Q65" s="205"/>
      <c r="R65" s="178"/>
      <c r="S65" s="197">
        <f t="shared" si="18"/>
        <v>0</v>
      </c>
      <c r="T65" s="197">
        <f t="shared" si="19"/>
        <v>0</v>
      </c>
      <c r="U65" s="178"/>
      <c r="V65" s="178"/>
      <c r="W65" s="178"/>
      <c r="X65" s="178"/>
      <c r="Y65" s="178"/>
      <c r="Z65" s="178"/>
      <c r="AA65" s="177">
        <f t="shared" si="20"/>
        <v>0</v>
      </c>
      <c r="AB65" s="177">
        <f t="shared" si="21"/>
        <v>0</v>
      </c>
      <c r="AC65" s="177">
        <f t="shared" si="22"/>
        <v>0</v>
      </c>
      <c r="AD65" s="187">
        <f t="shared" si="23"/>
        <v>0</v>
      </c>
      <c r="AE65" s="198">
        <f t="shared" si="24"/>
        <v>0</v>
      </c>
      <c r="AF65" s="190"/>
    </row>
    <row r="66" spans="2:32">
      <c r="B66" s="178"/>
      <c r="C66" s="253"/>
      <c r="D66" s="178"/>
      <c r="E66" s="178"/>
      <c r="F66" s="178"/>
      <c r="G66" s="178"/>
      <c r="H66" s="178"/>
      <c r="I66" s="178"/>
      <c r="J66" s="50"/>
      <c r="K66" s="178"/>
      <c r="L66" s="50"/>
      <c r="M66" s="52"/>
      <c r="N66" s="178"/>
      <c r="O66" s="178"/>
      <c r="P66" s="178"/>
      <c r="Q66" s="205"/>
      <c r="R66" s="178"/>
      <c r="S66" s="197">
        <f t="shared" si="18"/>
        <v>0</v>
      </c>
      <c r="T66" s="197">
        <f t="shared" si="19"/>
        <v>0</v>
      </c>
      <c r="U66" s="178"/>
      <c r="V66" s="178"/>
      <c r="W66" s="178"/>
      <c r="X66" s="178"/>
      <c r="Y66" s="178"/>
      <c r="Z66" s="178"/>
      <c r="AA66" s="177">
        <f t="shared" si="20"/>
        <v>0</v>
      </c>
      <c r="AB66" s="177">
        <f t="shared" si="21"/>
        <v>0</v>
      </c>
      <c r="AC66" s="177">
        <f t="shared" si="22"/>
        <v>0</v>
      </c>
      <c r="AD66" s="187">
        <f t="shared" si="23"/>
        <v>0</v>
      </c>
      <c r="AE66" s="198">
        <f t="shared" si="24"/>
        <v>0</v>
      </c>
      <c r="AF66" s="190"/>
    </row>
    <row r="67" spans="2:32">
      <c r="B67" s="178"/>
      <c r="C67" s="253"/>
      <c r="D67" s="178"/>
      <c r="E67" s="178"/>
      <c r="F67" s="178"/>
      <c r="G67" s="178"/>
      <c r="H67" s="178"/>
      <c r="I67" s="178"/>
      <c r="J67" s="50"/>
      <c r="K67" s="178"/>
      <c r="L67" s="50"/>
      <c r="M67" s="52"/>
      <c r="N67" s="178"/>
      <c r="O67" s="178"/>
      <c r="P67" s="178"/>
      <c r="Q67" s="205"/>
      <c r="R67" s="178"/>
      <c r="S67" s="197">
        <f t="shared" si="18"/>
        <v>0</v>
      </c>
      <c r="T67" s="197">
        <f t="shared" si="19"/>
        <v>0</v>
      </c>
      <c r="U67" s="178"/>
      <c r="V67" s="178"/>
      <c r="W67" s="178"/>
      <c r="X67" s="178"/>
      <c r="Y67" s="178"/>
      <c r="Z67" s="178"/>
      <c r="AA67" s="177">
        <f t="shared" si="20"/>
        <v>0</v>
      </c>
      <c r="AB67" s="177">
        <f t="shared" si="21"/>
        <v>0</v>
      </c>
      <c r="AC67" s="177">
        <f t="shared" si="22"/>
        <v>0</v>
      </c>
      <c r="AD67" s="187">
        <f t="shared" si="23"/>
        <v>0</v>
      </c>
      <c r="AE67" s="198">
        <f t="shared" si="24"/>
        <v>0</v>
      </c>
      <c r="AF67" s="190"/>
    </row>
    <row r="68" spans="2:32">
      <c r="B68" s="178"/>
      <c r="C68" s="253"/>
      <c r="D68" s="178"/>
      <c r="E68" s="178"/>
      <c r="F68" s="178"/>
      <c r="G68" s="178"/>
      <c r="H68" s="178"/>
      <c r="I68" s="178"/>
      <c r="J68" s="50"/>
      <c r="K68" s="178"/>
      <c r="L68" s="50"/>
      <c r="M68" s="52"/>
      <c r="N68" s="178"/>
      <c r="O68" s="178"/>
      <c r="P68" s="178"/>
      <c r="Q68" s="205"/>
      <c r="R68" s="178"/>
      <c r="S68" s="197">
        <f t="shared" si="18"/>
        <v>0</v>
      </c>
      <c r="T68" s="197">
        <f t="shared" si="19"/>
        <v>0</v>
      </c>
      <c r="U68" s="178"/>
      <c r="V68" s="178"/>
      <c r="W68" s="178"/>
      <c r="X68" s="178"/>
      <c r="Y68" s="178"/>
      <c r="Z68" s="178"/>
      <c r="AA68" s="177">
        <f t="shared" si="20"/>
        <v>0</v>
      </c>
      <c r="AB68" s="177">
        <f t="shared" si="21"/>
        <v>0</v>
      </c>
      <c r="AC68" s="177">
        <f t="shared" si="22"/>
        <v>0</v>
      </c>
      <c r="AD68" s="187">
        <f t="shared" si="23"/>
        <v>0</v>
      </c>
      <c r="AE68" s="198">
        <f t="shared" si="24"/>
        <v>0</v>
      </c>
      <c r="AF68" s="190"/>
    </row>
    <row r="69" spans="2:32">
      <c r="B69" s="178"/>
      <c r="C69" s="253"/>
      <c r="D69" s="178"/>
      <c r="E69" s="178"/>
      <c r="F69" s="178"/>
      <c r="G69" s="178"/>
      <c r="H69" s="178"/>
      <c r="I69" s="178"/>
      <c r="J69" s="55"/>
      <c r="K69" s="178"/>
      <c r="L69" s="50"/>
      <c r="M69" s="52"/>
      <c r="N69" s="178"/>
      <c r="O69" s="178"/>
      <c r="P69" s="178"/>
      <c r="Q69" s="205"/>
      <c r="R69" s="178"/>
      <c r="S69" s="197">
        <f t="shared" si="18"/>
        <v>0</v>
      </c>
      <c r="T69" s="197">
        <f t="shared" si="19"/>
        <v>0</v>
      </c>
      <c r="U69" s="178"/>
      <c r="V69" s="178"/>
      <c r="W69" s="178"/>
      <c r="X69" s="178"/>
      <c r="Y69" s="178"/>
      <c r="Z69" s="178"/>
      <c r="AA69" s="177">
        <f t="shared" si="20"/>
        <v>0</v>
      </c>
      <c r="AB69" s="177">
        <f t="shared" si="21"/>
        <v>0</v>
      </c>
      <c r="AC69" s="177">
        <f t="shared" si="22"/>
        <v>0</v>
      </c>
      <c r="AD69" s="187">
        <f t="shared" si="23"/>
        <v>0</v>
      </c>
      <c r="AE69" s="198">
        <f t="shared" si="24"/>
        <v>0</v>
      </c>
      <c r="AF69" s="190"/>
    </row>
    <row r="70" spans="2:32">
      <c r="B70" s="178"/>
      <c r="C70" s="253"/>
      <c r="D70" s="178"/>
      <c r="E70" s="178"/>
      <c r="F70" s="178"/>
      <c r="G70" s="178"/>
      <c r="H70" s="178"/>
      <c r="I70" s="178"/>
      <c r="J70" s="50"/>
      <c r="K70" s="178"/>
      <c r="L70" s="50"/>
      <c r="M70" s="52"/>
      <c r="N70" s="178"/>
      <c r="O70" s="178"/>
      <c r="P70" s="178"/>
      <c r="Q70" s="205"/>
      <c r="R70" s="178"/>
      <c r="S70" s="197">
        <f t="shared" si="18"/>
        <v>0</v>
      </c>
      <c r="T70" s="197">
        <f t="shared" si="19"/>
        <v>0</v>
      </c>
      <c r="U70" s="178"/>
      <c r="V70" s="178"/>
      <c r="W70" s="178"/>
      <c r="X70" s="178"/>
      <c r="Y70" s="178"/>
      <c r="Z70" s="178"/>
      <c r="AA70" s="177">
        <f t="shared" si="20"/>
        <v>0</v>
      </c>
      <c r="AB70" s="177">
        <f t="shared" si="21"/>
        <v>0</v>
      </c>
      <c r="AC70" s="177">
        <f t="shared" si="22"/>
        <v>0</v>
      </c>
      <c r="AD70" s="187">
        <f t="shared" si="23"/>
        <v>0</v>
      </c>
      <c r="AE70" s="198">
        <f t="shared" si="24"/>
        <v>0</v>
      </c>
      <c r="AF70" s="190"/>
    </row>
    <row r="71" spans="2:32">
      <c r="B71" s="178"/>
      <c r="C71" s="253"/>
      <c r="D71" s="178"/>
      <c r="E71" s="178"/>
      <c r="F71" s="178"/>
      <c r="G71" s="178"/>
      <c r="H71" s="178"/>
      <c r="I71" s="178"/>
      <c r="J71" s="50"/>
      <c r="K71" s="178"/>
      <c r="L71" s="50"/>
      <c r="M71" s="52"/>
      <c r="N71" s="178"/>
      <c r="O71" s="178"/>
      <c r="P71" s="178"/>
      <c r="Q71" s="205"/>
      <c r="R71" s="178"/>
      <c r="S71" s="197">
        <f t="shared" si="18"/>
        <v>0</v>
      </c>
      <c r="T71" s="197">
        <f t="shared" si="19"/>
        <v>0</v>
      </c>
      <c r="U71" s="178"/>
      <c r="V71" s="178"/>
      <c r="W71" s="178"/>
      <c r="X71" s="178"/>
      <c r="Y71" s="178"/>
      <c r="Z71" s="178"/>
      <c r="AA71" s="177">
        <f t="shared" si="20"/>
        <v>0</v>
      </c>
      <c r="AB71" s="177">
        <f t="shared" si="21"/>
        <v>0</v>
      </c>
      <c r="AC71" s="177">
        <f t="shared" si="22"/>
        <v>0</v>
      </c>
      <c r="AD71" s="187">
        <f t="shared" si="23"/>
        <v>0</v>
      </c>
      <c r="AE71" s="198">
        <f t="shared" si="24"/>
        <v>0</v>
      </c>
      <c r="AF71" s="190"/>
    </row>
    <row r="72" spans="2:32">
      <c r="B72" s="178"/>
      <c r="C72" s="253"/>
      <c r="D72" s="178"/>
      <c r="E72" s="178"/>
      <c r="F72" s="178"/>
      <c r="G72" s="178"/>
      <c r="H72" s="178"/>
      <c r="I72" s="178"/>
      <c r="J72" s="50"/>
      <c r="K72" s="178"/>
      <c r="L72" s="50"/>
      <c r="M72" s="52"/>
      <c r="N72" s="178"/>
      <c r="O72" s="178"/>
      <c r="P72" s="178"/>
      <c r="Q72" s="205"/>
      <c r="R72" s="178"/>
      <c r="S72" s="197">
        <f t="shared" si="18"/>
        <v>0</v>
      </c>
      <c r="T72" s="197">
        <f t="shared" si="19"/>
        <v>0</v>
      </c>
      <c r="U72" s="178"/>
      <c r="V72" s="178"/>
      <c r="W72" s="178"/>
      <c r="X72" s="178"/>
      <c r="Y72" s="178"/>
      <c r="Z72" s="178"/>
      <c r="AA72" s="177">
        <f t="shared" si="20"/>
        <v>0</v>
      </c>
      <c r="AB72" s="177">
        <f t="shared" si="21"/>
        <v>0</v>
      </c>
      <c r="AC72" s="177">
        <f t="shared" si="22"/>
        <v>0</v>
      </c>
      <c r="AD72" s="187">
        <f t="shared" si="23"/>
        <v>0</v>
      </c>
      <c r="AE72" s="198">
        <f t="shared" si="24"/>
        <v>0</v>
      </c>
      <c r="AF72" s="190"/>
    </row>
    <row r="73" spans="2:32">
      <c r="B73" s="178"/>
      <c r="C73" s="253"/>
      <c r="D73" s="178"/>
      <c r="E73" s="178"/>
      <c r="F73" s="178"/>
      <c r="G73" s="178"/>
      <c r="H73" s="178"/>
      <c r="I73" s="178"/>
      <c r="J73" s="50"/>
      <c r="K73" s="178"/>
      <c r="L73" s="50"/>
      <c r="M73" s="52"/>
      <c r="N73" s="178"/>
      <c r="O73" s="178"/>
      <c r="P73" s="178"/>
      <c r="Q73" s="205"/>
      <c r="R73" s="178"/>
      <c r="S73" s="197">
        <f t="shared" si="18"/>
        <v>0</v>
      </c>
      <c r="T73" s="197">
        <f t="shared" si="19"/>
        <v>0</v>
      </c>
      <c r="U73" s="178"/>
      <c r="V73" s="178"/>
      <c r="W73" s="178"/>
      <c r="X73" s="178"/>
      <c r="Y73" s="178"/>
      <c r="Z73" s="178"/>
      <c r="AA73" s="177">
        <f t="shared" si="20"/>
        <v>0</v>
      </c>
      <c r="AB73" s="177">
        <f t="shared" si="21"/>
        <v>0</v>
      </c>
      <c r="AC73" s="177">
        <f t="shared" si="22"/>
        <v>0</v>
      </c>
      <c r="AD73" s="187">
        <f t="shared" si="23"/>
        <v>0</v>
      </c>
      <c r="AE73" s="198">
        <f t="shared" si="24"/>
        <v>0</v>
      </c>
      <c r="AF73" s="190"/>
    </row>
    <row r="74" spans="2:32">
      <c r="B74" s="178"/>
      <c r="C74" s="253"/>
      <c r="D74" s="178"/>
      <c r="E74" s="178"/>
      <c r="F74" s="178"/>
      <c r="G74" s="178"/>
      <c r="H74" s="178"/>
      <c r="I74" s="178"/>
      <c r="J74" s="50"/>
      <c r="K74" s="178"/>
      <c r="L74" s="50"/>
      <c r="M74" s="52"/>
      <c r="N74" s="178"/>
      <c r="O74" s="178"/>
      <c r="P74" s="178"/>
      <c r="Q74" s="205"/>
      <c r="R74" s="178"/>
      <c r="S74" s="197">
        <f t="shared" si="18"/>
        <v>0</v>
      </c>
      <c r="T74" s="197">
        <f t="shared" si="19"/>
        <v>0</v>
      </c>
      <c r="U74" s="178"/>
      <c r="V74" s="178"/>
      <c r="W74" s="178"/>
      <c r="X74" s="178"/>
      <c r="Y74" s="178"/>
      <c r="Z74" s="178"/>
      <c r="AA74" s="177">
        <f t="shared" si="20"/>
        <v>0</v>
      </c>
      <c r="AB74" s="177">
        <f t="shared" si="21"/>
        <v>0</v>
      </c>
      <c r="AC74" s="177">
        <f t="shared" si="22"/>
        <v>0</v>
      </c>
      <c r="AD74" s="187">
        <f t="shared" si="23"/>
        <v>0</v>
      </c>
      <c r="AE74" s="198">
        <f t="shared" si="24"/>
        <v>0</v>
      </c>
      <c r="AF74" s="190"/>
    </row>
    <row r="75" spans="2:32">
      <c r="B75" s="178"/>
      <c r="C75" s="253"/>
      <c r="D75" s="178"/>
      <c r="E75" s="178"/>
      <c r="F75" s="178"/>
      <c r="G75" s="178"/>
      <c r="H75" s="178"/>
      <c r="I75" s="178"/>
      <c r="J75" s="50"/>
      <c r="K75" s="178"/>
      <c r="L75" s="50"/>
      <c r="M75" s="52"/>
      <c r="N75" s="178"/>
      <c r="O75" s="178"/>
      <c r="P75" s="178"/>
      <c r="Q75" s="205"/>
      <c r="R75" s="178"/>
      <c r="S75" s="197">
        <f t="shared" si="18"/>
        <v>0</v>
      </c>
      <c r="T75" s="197">
        <f t="shared" si="19"/>
        <v>0</v>
      </c>
      <c r="U75" s="178"/>
      <c r="V75" s="178"/>
      <c r="W75" s="178"/>
      <c r="X75" s="178"/>
      <c r="Y75" s="178"/>
      <c r="Z75" s="178"/>
      <c r="AA75" s="177">
        <f t="shared" si="20"/>
        <v>0</v>
      </c>
      <c r="AB75" s="177">
        <f t="shared" si="21"/>
        <v>0</v>
      </c>
      <c r="AC75" s="177">
        <f t="shared" si="22"/>
        <v>0</v>
      </c>
      <c r="AD75" s="187">
        <f t="shared" si="23"/>
        <v>0</v>
      </c>
      <c r="AE75" s="198">
        <f t="shared" si="24"/>
        <v>0</v>
      </c>
      <c r="AF75" s="190"/>
    </row>
    <row r="76" spans="2:32">
      <c r="B76" s="178"/>
      <c r="C76" s="253"/>
      <c r="D76" s="178"/>
      <c r="E76" s="178"/>
      <c r="F76" s="178"/>
      <c r="G76" s="178"/>
      <c r="H76" s="178"/>
      <c r="I76" s="178"/>
      <c r="J76" s="50"/>
      <c r="K76" s="178"/>
      <c r="L76" s="50"/>
      <c r="M76" s="52"/>
      <c r="N76" s="178"/>
      <c r="O76" s="178"/>
      <c r="P76" s="178"/>
      <c r="Q76" s="205"/>
      <c r="R76" s="178"/>
      <c r="S76" s="197">
        <f t="shared" si="18"/>
        <v>0</v>
      </c>
      <c r="T76" s="197">
        <f t="shared" si="19"/>
        <v>0</v>
      </c>
      <c r="U76" s="178"/>
      <c r="V76" s="178"/>
      <c r="W76" s="178"/>
      <c r="X76" s="178"/>
      <c r="Y76" s="178"/>
      <c r="Z76" s="178"/>
      <c r="AA76" s="177">
        <f t="shared" si="20"/>
        <v>0</v>
      </c>
      <c r="AB76" s="177">
        <f t="shared" si="21"/>
        <v>0</v>
      </c>
      <c r="AC76" s="177">
        <f t="shared" si="22"/>
        <v>0</v>
      </c>
      <c r="AD76" s="187">
        <f t="shared" si="23"/>
        <v>0</v>
      </c>
      <c r="AE76" s="198">
        <f t="shared" si="24"/>
        <v>0</v>
      </c>
      <c r="AF76" s="190"/>
    </row>
    <row r="77" spans="2:32">
      <c r="B77" s="178"/>
      <c r="C77" s="253"/>
      <c r="D77" s="178"/>
      <c r="E77" s="178"/>
      <c r="F77" s="178"/>
      <c r="G77" s="178"/>
      <c r="H77" s="178"/>
      <c r="I77" s="178"/>
      <c r="J77" s="50"/>
      <c r="K77" s="178"/>
      <c r="L77" s="50"/>
      <c r="M77" s="52"/>
      <c r="N77" s="178"/>
      <c r="O77" s="178"/>
      <c r="P77" s="178"/>
      <c r="Q77" s="205"/>
      <c r="R77" s="178"/>
      <c r="S77" s="197">
        <f t="shared" si="18"/>
        <v>0</v>
      </c>
      <c r="T77" s="197">
        <f t="shared" si="19"/>
        <v>0</v>
      </c>
      <c r="U77" s="178"/>
      <c r="V77" s="178"/>
      <c r="W77" s="178"/>
      <c r="X77" s="178"/>
      <c r="Y77" s="178"/>
      <c r="Z77" s="178"/>
      <c r="AA77" s="177">
        <f t="shared" si="20"/>
        <v>0</v>
      </c>
      <c r="AB77" s="177">
        <f t="shared" si="21"/>
        <v>0</v>
      </c>
      <c r="AC77" s="177">
        <f t="shared" si="22"/>
        <v>0</v>
      </c>
      <c r="AD77" s="187">
        <f t="shared" si="23"/>
        <v>0</v>
      </c>
      <c r="AE77" s="198">
        <f t="shared" si="24"/>
        <v>0</v>
      </c>
      <c r="AF77" s="190"/>
    </row>
    <row r="78" spans="2:32">
      <c r="B78" s="178"/>
      <c r="C78" s="253"/>
      <c r="D78" s="178"/>
      <c r="E78" s="178"/>
      <c r="F78" s="178"/>
      <c r="G78" s="178"/>
      <c r="H78" s="178"/>
      <c r="I78" s="178"/>
      <c r="J78" s="50"/>
      <c r="K78" s="178"/>
      <c r="L78" s="50"/>
      <c r="M78" s="52"/>
      <c r="N78" s="178"/>
      <c r="O78" s="178"/>
      <c r="P78" s="178"/>
      <c r="Q78" s="205"/>
      <c r="R78" s="178"/>
      <c r="S78" s="197">
        <f t="shared" si="18"/>
        <v>0</v>
      </c>
      <c r="T78" s="197">
        <f t="shared" si="19"/>
        <v>0</v>
      </c>
      <c r="U78" s="178"/>
      <c r="V78" s="178"/>
      <c r="W78" s="178"/>
      <c r="X78" s="178"/>
      <c r="Y78" s="178"/>
      <c r="Z78" s="178"/>
      <c r="AA78" s="177">
        <f t="shared" si="20"/>
        <v>0</v>
      </c>
      <c r="AB78" s="177">
        <f t="shared" si="21"/>
        <v>0</v>
      </c>
      <c r="AC78" s="177">
        <f t="shared" si="22"/>
        <v>0</v>
      </c>
      <c r="AD78" s="187">
        <f t="shared" si="23"/>
        <v>0</v>
      </c>
      <c r="AE78" s="198">
        <f t="shared" si="24"/>
        <v>0</v>
      </c>
      <c r="AF78" s="190"/>
    </row>
    <row r="79" spans="2:32">
      <c r="B79" s="178"/>
      <c r="C79" s="253"/>
      <c r="D79" s="178"/>
      <c r="E79" s="178"/>
      <c r="F79" s="178"/>
      <c r="G79" s="178"/>
      <c r="H79" s="178"/>
      <c r="I79" s="178"/>
      <c r="J79" s="50"/>
      <c r="K79" s="178"/>
      <c r="L79" s="50"/>
      <c r="M79" s="52"/>
      <c r="N79" s="178"/>
      <c r="O79" s="178"/>
      <c r="P79" s="178"/>
      <c r="Q79" s="205"/>
      <c r="R79" s="178"/>
      <c r="S79" s="197">
        <f t="shared" si="18"/>
        <v>0</v>
      </c>
      <c r="T79" s="197">
        <f t="shared" si="19"/>
        <v>0</v>
      </c>
      <c r="U79" s="178"/>
      <c r="V79" s="178"/>
      <c r="W79" s="178"/>
      <c r="X79" s="178"/>
      <c r="Y79" s="178"/>
      <c r="Z79" s="178"/>
      <c r="AA79" s="177">
        <f t="shared" si="20"/>
        <v>0</v>
      </c>
      <c r="AB79" s="177">
        <f t="shared" si="21"/>
        <v>0</v>
      </c>
      <c r="AC79" s="177">
        <f t="shared" si="22"/>
        <v>0</v>
      </c>
      <c r="AD79" s="187">
        <f t="shared" si="23"/>
        <v>0</v>
      </c>
      <c r="AE79" s="198">
        <f t="shared" si="24"/>
        <v>0</v>
      </c>
      <c r="AF79" s="190"/>
    </row>
    <row r="80" spans="2:32">
      <c r="B80" s="178"/>
      <c r="C80" s="253"/>
      <c r="D80" s="178"/>
      <c r="E80" s="178"/>
      <c r="F80" s="178"/>
      <c r="G80" s="178"/>
      <c r="H80" s="178"/>
      <c r="I80" s="178"/>
      <c r="J80" s="50"/>
      <c r="K80" s="178"/>
      <c r="L80" s="50"/>
      <c r="M80" s="52"/>
      <c r="N80" s="178"/>
      <c r="O80" s="178"/>
      <c r="P80" s="178"/>
      <c r="Q80" s="205"/>
      <c r="R80" s="178"/>
      <c r="S80" s="197">
        <f t="shared" si="18"/>
        <v>0</v>
      </c>
      <c r="T80" s="197">
        <f t="shared" si="19"/>
        <v>0</v>
      </c>
      <c r="U80" s="178"/>
      <c r="V80" s="178"/>
      <c r="W80" s="178"/>
      <c r="X80" s="178"/>
      <c r="Y80" s="178"/>
      <c r="Z80" s="178"/>
      <c r="AA80" s="177">
        <f t="shared" ref="AA80:AA111" si="25">SUM(U80,X80)</f>
        <v>0</v>
      </c>
      <c r="AB80" s="177">
        <f t="shared" si="21"/>
        <v>0</v>
      </c>
      <c r="AC80" s="177">
        <f t="shared" si="22"/>
        <v>0</v>
      </c>
      <c r="AD80" s="187">
        <f t="shared" si="23"/>
        <v>0</v>
      </c>
      <c r="AE80" s="198">
        <f t="shared" si="24"/>
        <v>0</v>
      </c>
      <c r="AF80" s="190"/>
    </row>
    <row r="81" spans="2:32">
      <c r="B81" s="178"/>
      <c r="C81" s="253"/>
      <c r="D81" s="178"/>
      <c r="E81" s="178"/>
      <c r="F81" s="178"/>
      <c r="G81" s="178"/>
      <c r="H81" s="178"/>
      <c r="I81" s="178"/>
      <c r="J81" s="50"/>
      <c r="K81" s="178"/>
      <c r="L81" s="50"/>
      <c r="M81" s="52"/>
      <c r="N81" s="178"/>
      <c r="O81" s="178"/>
      <c r="P81" s="178"/>
      <c r="Q81" s="205"/>
      <c r="R81" s="178"/>
      <c r="S81" s="197">
        <f t="shared" si="18"/>
        <v>0</v>
      </c>
      <c r="T81" s="197">
        <f t="shared" si="19"/>
        <v>0</v>
      </c>
      <c r="U81" s="178"/>
      <c r="V81" s="178"/>
      <c r="W81" s="178"/>
      <c r="X81" s="178"/>
      <c r="Y81" s="178"/>
      <c r="Z81" s="178"/>
      <c r="AA81" s="177">
        <f t="shared" si="25"/>
        <v>0</v>
      </c>
      <c r="AB81" s="177">
        <f t="shared" si="21"/>
        <v>0</v>
      </c>
      <c r="AC81" s="177">
        <f t="shared" si="22"/>
        <v>0</v>
      </c>
      <c r="AD81" s="187">
        <f t="shared" si="23"/>
        <v>0</v>
      </c>
      <c r="AE81" s="198">
        <f t="shared" si="24"/>
        <v>0</v>
      </c>
      <c r="AF81" s="190"/>
    </row>
    <row r="82" spans="2:32">
      <c r="B82" s="178"/>
      <c r="C82" s="253"/>
      <c r="D82" s="178"/>
      <c r="E82" s="178"/>
      <c r="F82" s="178"/>
      <c r="G82" s="178"/>
      <c r="H82" s="178"/>
      <c r="I82" s="178"/>
      <c r="J82" s="50"/>
      <c r="K82" s="178"/>
      <c r="L82" s="50"/>
      <c r="M82" s="52"/>
      <c r="N82" s="178"/>
      <c r="O82" s="178"/>
      <c r="P82" s="178"/>
      <c r="Q82" s="205"/>
      <c r="R82" s="178"/>
      <c r="S82" s="197">
        <f t="shared" si="18"/>
        <v>0</v>
      </c>
      <c r="T82" s="197">
        <f t="shared" si="19"/>
        <v>0</v>
      </c>
      <c r="U82" s="178"/>
      <c r="V82" s="178"/>
      <c r="W82" s="178"/>
      <c r="X82" s="178"/>
      <c r="Y82" s="178"/>
      <c r="Z82" s="178"/>
      <c r="AA82" s="177">
        <f t="shared" si="25"/>
        <v>0</v>
      </c>
      <c r="AB82" s="177">
        <f t="shared" si="21"/>
        <v>0</v>
      </c>
      <c r="AC82" s="177">
        <f t="shared" si="22"/>
        <v>0</v>
      </c>
      <c r="AD82" s="187">
        <f t="shared" si="23"/>
        <v>0</v>
      </c>
      <c r="AE82" s="198">
        <f t="shared" si="24"/>
        <v>0</v>
      </c>
      <c r="AF82" s="190"/>
    </row>
    <row r="83" spans="2:32">
      <c r="B83" s="178"/>
      <c r="C83" s="253"/>
      <c r="D83" s="178"/>
      <c r="E83" s="178"/>
      <c r="F83" s="178"/>
      <c r="G83" s="178"/>
      <c r="H83" s="178"/>
      <c r="I83" s="178"/>
      <c r="J83" s="50"/>
      <c r="K83" s="178"/>
      <c r="L83" s="50"/>
      <c r="M83" s="212"/>
      <c r="N83" s="178"/>
      <c r="O83" s="178"/>
      <c r="P83" s="178"/>
      <c r="Q83" s="205"/>
      <c r="R83" s="178"/>
      <c r="S83" s="197">
        <f t="shared" si="18"/>
        <v>0</v>
      </c>
      <c r="T83" s="197">
        <f t="shared" si="19"/>
        <v>0</v>
      </c>
      <c r="U83" s="178"/>
      <c r="V83" s="178"/>
      <c r="W83" s="178"/>
      <c r="X83" s="178"/>
      <c r="Y83" s="178"/>
      <c r="Z83" s="178"/>
      <c r="AA83" s="177">
        <f t="shared" si="25"/>
        <v>0</v>
      </c>
      <c r="AB83" s="177">
        <f t="shared" si="21"/>
        <v>0</v>
      </c>
      <c r="AC83" s="177">
        <f t="shared" si="22"/>
        <v>0</v>
      </c>
      <c r="AD83" s="187">
        <f t="shared" si="23"/>
        <v>0</v>
      </c>
      <c r="AE83" s="198">
        <f t="shared" si="24"/>
        <v>0</v>
      </c>
      <c r="AF83" s="190"/>
    </row>
    <row r="84" spans="2:32">
      <c r="B84" s="178"/>
      <c r="C84" s="253"/>
      <c r="D84" s="178"/>
      <c r="E84" s="178"/>
      <c r="F84" s="178"/>
      <c r="G84" s="178"/>
      <c r="H84" s="178"/>
      <c r="I84" s="178"/>
      <c r="J84" s="50"/>
      <c r="K84" s="178"/>
      <c r="L84" s="50"/>
      <c r="M84" s="212"/>
      <c r="N84" s="178"/>
      <c r="O84" s="178"/>
      <c r="P84" s="178"/>
      <c r="Q84" s="205"/>
      <c r="R84" s="178"/>
      <c r="S84" s="197">
        <f t="shared" si="18"/>
        <v>0</v>
      </c>
      <c r="T84" s="197">
        <f t="shared" si="19"/>
        <v>0</v>
      </c>
      <c r="U84" s="178"/>
      <c r="V84" s="178"/>
      <c r="W84" s="178"/>
      <c r="X84" s="178"/>
      <c r="Y84" s="178"/>
      <c r="Z84" s="178"/>
      <c r="AA84" s="177">
        <f t="shared" si="25"/>
        <v>0</v>
      </c>
      <c r="AB84" s="177">
        <f t="shared" si="21"/>
        <v>0</v>
      </c>
      <c r="AC84" s="177">
        <f t="shared" si="22"/>
        <v>0</v>
      </c>
      <c r="AD84" s="187">
        <f t="shared" si="23"/>
        <v>0</v>
      </c>
      <c r="AE84" s="198">
        <f t="shared" si="24"/>
        <v>0</v>
      </c>
      <c r="AF84" s="190"/>
    </row>
    <row r="85" spans="2:32">
      <c r="B85" s="178"/>
      <c r="C85" s="253"/>
      <c r="D85" s="178"/>
      <c r="E85" s="178"/>
      <c r="F85" s="178"/>
      <c r="G85" s="178"/>
      <c r="H85" s="178"/>
      <c r="I85" s="178"/>
      <c r="J85" s="50"/>
      <c r="K85" s="178"/>
      <c r="L85" s="50"/>
      <c r="M85" s="212"/>
      <c r="N85" s="178"/>
      <c r="O85" s="178"/>
      <c r="P85" s="178"/>
      <c r="Q85" s="205"/>
      <c r="R85" s="178"/>
      <c r="S85" s="197">
        <f t="shared" si="18"/>
        <v>0</v>
      </c>
      <c r="T85" s="197">
        <f t="shared" si="19"/>
        <v>0</v>
      </c>
      <c r="U85" s="178"/>
      <c r="V85" s="178"/>
      <c r="W85" s="178"/>
      <c r="X85" s="178"/>
      <c r="Y85" s="178"/>
      <c r="Z85" s="178"/>
      <c r="AA85" s="177">
        <f t="shared" si="25"/>
        <v>0</v>
      </c>
      <c r="AB85" s="177">
        <f t="shared" si="21"/>
        <v>0</v>
      </c>
      <c r="AC85" s="177">
        <f t="shared" si="22"/>
        <v>0</v>
      </c>
      <c r="AD85" s="187">
        <f t="shared" si="23"/>
        <v>0</v>
      </c>
      <c r="AE85" s="198">
        <f t="shared" si="24"/>
        <v>0</v>
      </c>
      <c r="AF85" s="190"/>
    </row>
    <row r="86" spans="2:32">
      <c r="B86" s="178"/>
      <c r="C86" s="253"/>
      <c r="D86" s="178"/>
      <c r="E86" s="178"/>
      <c r="F86" s="178"/>
      <c r="G86" s="178"/>
      <c r="H86" s="178"/>
      <c r="I86" s="178"/>
      <c r="J86" s="50"/>
      <c r="K86" s="178"/>
      <c r="L86" s="50"/>
      <c r="M86" s="212"/>
      <c r="N86" s="178"/>
      <c r="O86" s="178"/>
      <c r="P86" s="178"/>
      <c r="Q86" s="205"/>
      <c r="R86" s="178"/>
      <c r="S86" s="197">
        <f t="shared" si="18"/>
        <v>0</v>
      </c>
      <c r="T86" s="197">
        <f t="shared" si="19"/>
        <v>0</v>
      </c>
      <c r="U86" s="178"/>
      <c r="V86" s="178"/>
      <c r="W86" s="178"/>
      <c r="X86" s="178"/>
      <c r="Y86" s="178"/>
      <c r="Z86" s="178"/>
      <c r="AA86" s="177">
        <f t="shared" si="25"/>
        <v>0</v>
      </c>
      <c r="AB86" s="177">
        <f t="shared" si="21"/>
        <v>0</v>
      </c>
      <c r="AC86" s="177">
        <f t="shared" si="22"/>
        <v>0</v>
      </c>
      <c r="AD86" s="187">
        <f t="shared" si="23"/>
        <v>0</v>
      </c>
      <c r="AE86" s="198">
        <f t="shared" si="24"/>
        <v>0</v>
      </c>
      <c r="AF86" s="190"/>
    </row>
    <row r="87" spans="2:32">
      <c r="B87" s="178"/>
      <c r="C87" s="253"/>
      <c r="D87" s="178"/>
      <c r="E87" s="178"/>
      <c r="F87" s="178"/>
      <c r="G87" s="178"/>
      <c r="H87" s="178"/>
      <c r="I87" s="178"/>
      <c r="J87" s="50"/>
      <c r="K87" s="178"/>
      <c r="L87" s="50"/>
      <c r="M87" s="212"/>
      <c r="N87" s="178"/>
      <c r="O87" s="178"/>
      <c r="P87" s="178"/>
      <c r="Q87" s="205"/>
      <c r="R87" s="178"/>
      <c r="S87" s="197">
        <f t="shared" si="18"/>
        <v>0</v>
      </c>
      <c r="T87" s="197">
        <f t="shared" si="19"/>
        <v>0</v>
      </c>
      <c r="U87" s="178"/>
      <c r="V87" s="178"/>
      <c r="W87" s="178"/>
      <c r="X87" s="178"/>
      <c r="Y87" s="178"/>
      <c r="Z87" s="178"/>
      <c r="AA87" s="177">
        <f t="shared" si="25"/>
        <v>0</v>
      </c>
      <c r="AB87" s="177">
        <f t="shared" si="21"/>
        <v>0</v>
      </c>
      <c r="AC87" s="177">
        <f t="shared" si="22"/>
        <v>0</v>
      </c>
      <c r="AD87" s="187">
        <f t="shared" si="23"/>
        <v>0</v>
      </c>
      <c r="AE87" s="198">
        <f t="shared" si="24"/>
        <v>0</v>
      </c>
      <c r="AF87" s="249"/>
    </row>
    <row r="88" spans="2:32">
      <c r="B88" s="178"/>
      <c r="C88" s="253"/>
      <c r="D88" s="178"/>
      <c r="E88" s="178"/>
      <c r="F88" s="178"/>
      <c r="G88" s="178"/>
      <c r="H88" s="178"/>
      <c r="I88" s="178"/>
      <c r="J88" s="50"/>
      <c r="K88" s="178"/>
      <c r="L88" s="50"/>
      <c r="M88" s="212"/>
      <c r="N88" s="178"/>
      <c r="O88" s="178"/>
      <c r="P88" s="178"/>
      <c r="Q88" s="205"/>
      <c r="R88" s="178"/>
      <c r="S88" s="197">
        <f t="shared" si="18"/>
        <v>0</v>
      </c>
      <c r="T88" s="197">
        <f t="shared" si="19"/>
        <v>0</v>
      </c>
      <c r="U88" s="178"/>
      <c r="V88" s="178"/>
      <c r="W88" s="178"/>
      <c r="X88" s="178"/>
      <c r="Y88" s="178"/>
      <c r="Z88" s="178"/>
      <c r="AA88" s="177">
        <f t="shared" si="25"/>
        <v>0</v>
      </c>
      <c r="AB88" s="177">
        <f t="shared" si="21"/>
        <v>0</v>
      </c>
      <c r="AC88" s="177">
        <f t="shared" si="22"/>
        <v>0</v>
      </c>
      <c r="AD88" s="187">
        <f t="shared" si="23"/>
        <v>0</v>
      </c>
      <c r="AE88" s="198">
        <f t="shared" si="24"/>
        <v>0</v>
      </c>
      <c r="AF88" s="249"/>
    </row>
    <row r="89" spans="2:32">
      <c r="B89" s="178"/>
      <c r="C89" s="253"/>
      <c r="D89" s="178"/>
      <c r="E89" s="178"/>
      <c r="F89" s="178"/>
      <c r="G89" s="178"/>
      <c r="H89" s="178"/>
      <c r="I89" s="178"/>
      <c r="J89" s="50"/>
      <c r="K89" s="178"/>
      <c r="L89" s="50"/>
      <c r="M89" s="52"/>
      <c r="N89" s="178"/>
      <c r="O89" s="178"/>
      <c r="P89" s="178"/>
      <c r="Q89" s="205"/>
      <c r="R89" s="178"/>
      <c r="S89" s="197">
        <f t="shared" si="18"/>
        <v>0</v>
      </c>
      <c r="T89" s="197">
        <f t="shared" si="19"/>
        <v>0</v>
      </c>
      <c r="U89" s="178"/>
      <c r="V89" s="178"/>
      <c r="W89" s="178"/>
      <c r="X89" s="178"/>
      <c r="Y89" s="178"/>
      <c r="Z89" s="178"/>
      <c r="AA89" s="177">
        <f t="shared" si="25"/>
        <v>0</v>
      </c>
      <c r="AB89" s="177">
        <f t="shared" si="21"/>
        <v>0</v>
      </c>
      <c r="AC89" s="177">
        <f t="shared" si="22"/>
        <v>0</v>
      </c>
      <c r="AD89" s="187">
        <f t="shared" si="23"/>
        <v>0</v>
      </c>
      <c r="AE89" s="198">
        <f t="shared" si="24"/>
        <v>0</v>
      </c>
      <c r="AF89" s="249"/>
    </row>
    <row r="90" spans="2:32">
      <c r="B90" s="178"/>
      <c r="C90" s="253"/>
      <c r="D90" s="178"/>
      <c r="E90" s="178"/>
      <c r="F90" s="178"/>
      <c r="G90" s="178"/>
      <c r="H90" s="178"/>
      <c r="I90" s="178"/>
      <c r="J90" s="50"/>
      <c r="K90" s="178"/>
      <c r="L90" s="50"/>
      <c r="M90" s="52"/>
      <c r="N90" s="178"/>
      <c r="O90" s="178"/>
      <c r="P90" s="178"/>
      <c r="Q90" s="205"/>
      <c r="R90" s="178"/>
      <c r="S90" s="197">
        <f t="shared" si="18"/>
        <v>0</v>
      </c>
      <c r="T90" s="197">
        <f t="shared" si="19"/>
        <v>0</v>
      </c>
      <c r="U90" s="178"/>
      <c r="V90" s="178"/>
      <c r="W90" s="178"/>
      <c r="X90" s="178"/>
      <c r="Y90" s="178"/>
      <c r="Z90" s="178"/>
      <c r="AA90" s="177">
        <f t="shared" si="25"/>
        <v>0</v>
      </c>
      <c r="AB90" s="177">
        <f t="shared" si="21"/>
        <v>0</v>
      </c>
      <c r="AC90" s="177">
        <f t="shared" si="22"/>
        <v>0</v>
      </c>
      <c r="AD90" s="187">
        <f t="shared" si="23"/>
        <v>0</v>
      </c>
      <c r="AE90" s="198">
        <f t="shared" si="24"/>
        <v>0</v>
      </c>
      <c r="AF90" s="249"/>
    </row>
    <row r="91" spans="2:32">
      <c r="B91" s="178"/>
      <c r="C91" s="253"/>
      <c r="D91" s="178"/>
      <c r="E91" s="178"/>
      <c r="F91" s="178"/>
      <c r="G91" s="178"/>
      <c r="H91" s="178"/>
      <c r="I91" s="178"/>
      <c r="J91" s="50"/>
      <c r="K91" s="178"/>
      <c r="L91" s="50"/>
      <c r="M91" s="212"/>
      <c r="N91" s="178"/>
      <c r="O91" s="178"/>
      <c r="P91" s="178"/>
      <c r="Q91" s="205"/>
      <c r="R91" s="178"/>
      <c r="S91" s="197">
        <f t="shared" si="18"/>
        <v>0</v>
      </c>
      <c r="T91" s="197">
        <f t="shared" si="19"/>
        <v>0</v>
      </c>
      <c r="U91" s="178"/>
      <c r="V91" s="178"/>
      <c r="W91" s="178"/>
      <c r="X91" s="178"/>
      <c r="Y91" s="178"/>
      <c r="Z91" s="178"/>
      <c r="AA91" s="177">
        <f t="shared" si="25"/>
        <v>0</v>
      </c>
      <c r="AB91" s="177">
        <f t="shared" si="21"/>
        <v>0</v>
      </c>
      <c r="AC91" s="177">
        <f t="shared" si="22"/>
        <v>0</v>
      </c>
      <c r="AD91" s="187">
        <f t="shared" si="23"/>
        <v>0</v>
      </c>
      <c r="AE91" s="198">
        <f t="shared" si="24"/>
        <v>0</v>
      </c>
      <c r="AF91" s="190"/>
    </row>
    <row r="92" spans="2:32">
      <c r="B92" s="178"/>
      <c r="C92" s="253"/>
      <c r="D92" s="178"/>
      <c r="E92" s="178"/>
      <c r="F92" s="178"/>
      <c r="G92" s="178"/>
      <c r="H92" s="178"/>
      <c r="I92" s="178"/>
      <c r="J92" s="50"/>
      <c r="K92" s="178"/>
      <c r="L92" s="50"/>
      <c r="M92" s="52"/>
      <c r="N92" s="178"/>
      <c r="O92" s="178"/>
      <c r="P92" s="178"/>
      <c r="Q92" s="205"/>
      <c r="R92" s="178"/>
      <c r="S92" s="197">
        <f t="shared" si="18"/>
        <v>0</v>
      </c>
      <c r="T92" s="197">
        <f t="shared" si="19"/>
        <v>0</v>
      </c>
      <c r="U92" s="178"/>
      <c r="V92" s="178"/>
      <c r="W92" s="178"/>
      <c r="X92" s="178"/>
      <c r="Y92" s="178"/>
      <c r="Z92" s="178"/>
      <c r="AA92" s="177">
        <f t="shared" si="25"/>
        <v>0</v>
      </c>
      <c r="AB92" s="177">
        <f t="shared" si="21"/>
        <v>0</v>
      </c>
      <c r="AC92" s="177">
        <f t="shared" si="22"/>
        <v>0</v>
      </c>
      <c r="AD92" s="187">
        <f t="shared" si="23"/>
        <v>0</v>
      </c>
      <c r="AE92" s="198">
        <f t="shared" si="24"/>
        <v>0</v>
      </c>
      <c r="AF92" s="190"/>
    </row>
    <row r="93" spans="2:32">
      <c r="B93" s="178"/>
      <c r="C93" s="253"/>
      <c r="D93" s="178"/>
      <c r="E93" s="178"/>
      <c r="F93" s="178"/>
      <c r="G93" s="178"/>
      <c r="H93" s="178"/>
      <c r="I93" s="178"/>
      <c r="J93" s="50"/>
      <c r="K93" s="178"/>
      <c r="L93" s="50"/>
      <c r="M93" s="52"/>
      <c r="N93" s="178"/>
      <c r="O93" s="178"/>
      <c r="P93" s="178"/>
      <c r="Q93" s="205"/>
      <c r="R93" s="178"/>
      <c r="S93" s="197">
        <f t="shared" si="18"/>
        <v>0</v>
      </c>
      <c r="T93" s="197">
        <f t="shared" si="19"/>
        <v>0</v>
      </c>
      <c r="U93" s="178"/>
      <c r="V93" s="178"/>
      <c r="W93" s="178"/>
      <c r="X93" s="178"/>
      <c r="Y93" s="178"/>
      <c r="Z93" s="178"/>
      <c r="AA93" s="177">
        <f t="shared" si="25"/>
        <v>0</v>
      </c>
      <c r="AB93" s="177">
        <f t="shared" si="21"/>
        <v>0</v>
      </c>
      <c r="AC93" s="177">
        <f t="shared" si="22"/>
        <v>0</v>
      </c>
      <c r="AD93" s="187">
        <f t="shared" si="23"/>
        <v>0</v>
      </c>
      <c r="AE93" s="198">
        <f t="shared" si="24"/>
        <v>0</v>
      </c>
      <c r="AF93" s="190"/>
    </row>
    <row r="94" spans="2:32">
      <c r="B94" s="178"/>
      <c r="C94" s="253"/>
      <c r="D94" s="178"/>
      <c r="E94" s="178"/>
      <c r="F94" s="178"/>
      <c r="G94" s="178"/>
      <c r="H94" s="178"/>
      <c r="I94" s="178"/>
      <c r="J94" s="50"/>
      <c r="K94" s="178"/>
      <c r="L94" s="50"/>
      <c r="M94" s="52"/>
      <c r="N94" s="178"/>
      <c r="O94" s="178"/>
      <c r="P94" s="178"/>
      <c r="Q94" s="205"/>
      <c r="R94" s="178"/>
      <c r="S94" s="197">
        <f t="shared" si="18"/>
        <v>0</v>
      </c>
      <c r="T94" s="197">
        <f t="shared" si="19"/>
        <v>0</v>
      </c>
      <c r="U94" s="178"/>
      <c r="V94" s="178"/>
      <c r="W94" s="178"/>
      <c r="X94" s="178"/>
      <c r="Y94" s="178"/>
      <c r="Z94" s="178"/>
      <c r="AA94" s="177">
        <f t="shared" si="25"/>
        <v>0</v>
      </c>
      <c r="AB94" s="177">
        <f t="shared" si="21"/>
        <v>0</v>
      </c>
      <c r="AC94" s="177">
        <f t="shared" si="22"/>
        <v>0</v>
      </c>
      <c r="AD94" s="187">
        <f t="shared" si="23"/>
        <v>0</v>
      </c>
      <c r="AE94" s="198">
        <f t="shared" si="24"/>
        <v>0</v>
      </c>
      <c r="AF94" s="190"/>
    </row>
    <row r="95" spans="2:32">
      <c r="B95" s="178"/>
      <c r="C95" s="253"/>
      <c r="D95" s="178"/>
      <c r="E95" s="178"/>
      <c r="F95" s="178"/>
      <c r="G95" s="178"/>
      <c r="H95" s="178"/>
      <c r="I95" s="178"/>
      <c r="J95" s="50"/>
      <c r="K95" s="178"/>
      <c r="L95" s="50"/>
      <c r="M95" s="212"/>
      <c r="N95" s="178"/>
      <c r="O95" s="178"/>
      <c r="P95" s="178"/>
      <c r="Q95" s="205"/>
      <c r="R95" s="178"/>
      <c r="S95" s="197">
        <f t="shared" si="18"/>
        <v>0</v>
      </c>
      <c r="T95" s="197">
        <f t="shared" si="19"/>
        <v>0</v>
      </c>
      <c r="U95" s="178"/>
      <c r="V95" s="178"/>
      <c r="W95" s="178"/>
      <c r="X95" s="178"/>
      <c r="Y95" s="178"/>
      <c r="Z95" s="178"/>
      <c r="AA95" s="177">
        <f t="shared" si="25"/>
        <v>0</v>
      </c>
      <c r="AB95" s="177">
        <f t="shared" si="21"/>
        <v>0</v>
      </c>
      <c r="AC95" s="177">
        <f t="shared" si="22"/>
        <v>0</v>
      </c>
      <c r="AD95" s="187">
        <f t="shared" si="23"/>
        <v>0</v>
      </c>
      <c r="AE95" s="198">
        <f t="shared" si="24"/>
        <v>0</v>
      </c>
      <c r="AF95" s="190"/>
    </row>
    <row r="96" spans="2:32">
      <c r="B96" s="178"/>
      <c r="C96" s="253"/>
      <c r="D96" s="178"/>
      <c r="E96" s="178"/>
      <c r="F96" s="178"/>
      <c r="G96" s="178"/>
      <c r="H96" s="178"/>
      <c r="I96" s="178"/>
      <c r="J96" s="50"/>
      <c r="K96" s="178"/>
      <c r="L96" s="50"/>
      <c r="M96" s="212"/>
      <c r="N96" s="178"/>
      <c r="O96" s="178"/>
      <c r="P96" s="178"/>
      <c r="Q96" s="205"/>
      <c r="R96" s="178"/>
      <c r="S96" s="197">
        <f t="shared" si="18"/>
        <v>0</v>
      </c>
      <c r="T96" s="197">
        <f t="shared" si="19"/>
        <v>0</v>
      </c>
      <c r="U96" s="178"/>
      <c r="V96" s="178"/>
      <c r="W96" s="178"/>
      <c r="X96" s="178"/>
      <c r="Y96" s="178"/>
      <c r="Z96" s="178"/>
      <c r="AA96" s="177">
        <f t="shared" si="25"/>
        <v>0</v>
      </c>
      <c r="AB96" s="177">
        <f t="shared" si="21"/>
        <v>0</v>
      </c>
      <c r="AC96" s="177">
        <f t="shared" si="22"/>
        <v>0</v>
      </c>
      <c r="AD96" s="187">
        <f t="shared" si="23"/>
        <v>0</v>
      </c>
      <c r="AE96" s="198">
        <f t="shared" si="24"/>
        <v>0</v>
      </c>
      <c r="AF96" s="190"/>
    </row>
    <row r="97" spans="2:32">
      <c r="B97" s="178"/>
      <c r="C97" s="253"/>
      <c r="D97" s="178"/>
      <c r="E97" s="178"/>
      <c r="F97" s="178"/>
      <c r="G97" s="178"/>
      <c r="H97" s="178"/>
      <c r="I97" s="178"/>
      <c r="J97" s="50"/>
      <c r="K97" s="178"/>
      <c r="L97" s="50"/>
      <c r="M97" s="52"/>
      <c r="N97" s="178"/>
      <c r="O97" s="178"/>
      <c r="P97" s="178"/>
      <c r="Q97" s="205"/>
      <c r="R97" s="178"/>
      <c r="S97" s="197">
        <f t="shared" si="18"/>
        <v>0</v>
      </c>
      <c r="T97" s="197">
        <f t="shared" si="19"/>
        <v>0</v>
      </c>
      <c r="U97" s="178"/>
      <c r="V97" s="178"/>
      <c r="W97" s="178"/>
      <c r="X97" s="178"/>
      <c r="Y97" s="178"/>
      <c r="Z97" s="178"/>
      <c r="AA97" s="177">
        <f t="shared" si="25"/>
        <v>0</v>
      </c>
      <c r="AB97" s="177">
        <f t="shared" si="21"/>
        <v>0</v>
      </c>
      <c r="AC97" s="177">
        <f t="shared" si="22"/>
        <v>0</v>
      </c>
      <c r="AD97" s="187">
        <f t="shared" si="23"/>
        <v>0</v>
      </c>
      <c r="AE97" s="198">
        <f t="shared" si="24"/>
        <v>0</v>
      </c>
      <c r="AF97" s="190"/>
    </row>
    <row r="98" spans="2:32">
      <c r="B98" s="178"/>
      <c r="C98" s="253"/>
      <c r="D98" s="178"/>
      <c r="E98" s="178"/>
      <c r="F98" s="178"/>
      <c r="G98" s="178"/>
      <c r="H98" s="178"/>
      <c r="I98" s="178"/>
      <c r="J98" s="50"/>
      <c r="K98" s="178"/>
      <c r="L98" s="50"/>
      <c r="M98" s="52"/>
      <c r="N98" s="178"/>
      <c r="O98" s="178"/>
      <c r="P98" s="178"/>
      <c r="Q98" s="205"/>
      <c r="R98" s="178"/>
      <c r="S98" s="197">
        <f t="shared" si="18"/>
        <v>0</v>
      </c>
      <c r="T98" s="197">
        <f t="shared" si="19"/>
        <v>0</v>
      </c>
      <c r="U98" s="178"/>
      <c r="V98" s="178"/>
      <c r="W98" s="178"/>
      <c r="X98" s="178"/>
      <c r="Y98" s="178"/>
      <c r="Z98" s="178"/>
      <c r="AA98" s="177">
        <f t="shared" si="25"/>
        <v>0</v>
      </c>
      <c r="AB98" s="177">
        <f t="shared" si="21"/>
        <v>0</v>
      </c>
      <c r="AC98" s="177">
        <f t="shared" si="22"/>
        <v>0</v>
      </c>
      <c r="AD98" s="187">
        <f t="shared" si="23"/>
        <v>0</v>
      </c>
      <c r="AE98" s="198">
        <f t="shared" si="24"/>
        <v>0</v>
      </c>
      <c r="AF98" s="190"/>
    </row>
    <row r="99" spans="2:32">
      <c r="B99" s="178"/>
      <c r="C99" s="253"/>
      <c r="D99" s="178"/>
      <c r="E99" s="178"/>
      <c r="F99" s="178"/>
      <c r="G99" s="178"/>
      <c r="H99" s="178"/>
      <c r="I99" s="178"/>
      <c r="J99" s="50"/>
      <c r="K99" s="178"/>
      <c r="L99" s="50"/>
      <c r="M99" s="52"/>
      <c r="N99" s="178"/>
      <c r="O99" s="178"/>
      <c r="P99" s="178"/>
      <c r="Q99" s="205"/>
      <c r="R99" s="178"/>
      <c r="S99" s="197">
        <f t="shared" si="18"/>
        <v>0</v>
      </c>
      <c r="T99" s="197">
        <f t="shared" si="19"/>
        <v>0</v>
      </c>
      <c r="U99" s="178"/>
      <c r="V99" s="178"/>
      <c r="W99" s="178"/>
      <c r="X99" s="178"/>
      <c r="Y99" s="178"/>
      <c r="Z99" s="178"/>
      <c r="AA99" s="177">
        <f t="shared" si="25"/>
        <v>0</v>
      </c>
      <c r="AB99" s="177">
        <f t="shared" si="21"/>
        <v>0</v>
      </c>
      <c r="AC99" s="177">
        <f t="shared" si="22"/>
        <v>0</v>
      </c>
      <c r="AD99" s="187">
        <f t="shared" si="23"/>
        <v>0</v>
      </c>
      <c r="AE99" s="198">
        <f t="shared" si="24"/>
        <v>0</v>
      </c>
      <c r="AF99" s="190"/>
    </row>
    <row r="100" spans="2:32">
      <c r="B100" s="178"/>
      <c r="C100" s="253"/>
      <c r="D100" s="178"/>
      <c r="E100" s="178"/>
      <c r="F100" s="178"/>
      <c r="G100" s="178"/>
      <c r="H100" s="178"/>
      <c r="I100" s="178"/>
      <c r="J100" s="50"/>
      <c r="K100" s="178"/>
      <c r="L100" s="50"/>
      <c r="M100" s="52"/>
      <c r="N100" s="178"/>
      <c r="O100" s="178"/>
      <c r="P100" s="178"/>
      <c r="Q100" s="205"/>
      <c r="R100" s="178"/>
      <c r="S100" s="197">
        <f t="shared" si="18"/>
        <v>0</v>
      </c>
      <c r="T100" s="197">
        <f t="shared" si="19"/>
        <v>0</v>
      </c>
      <c r="U100" s="178"/>
      <c r="V100" s="178"/>
      <c r="W100" s="178"/>
      <c r="X100" s="178"/>
      <c r="Y100" s="178"/>
      <c r="Z100" s="178"/>
      <c r="AA100" s="177">
        <f t="shared" si="25"/>
        <v>0</v>
      </c>
      <c r="AB100" s="177">
        <f t="shared" si="21"/>
        <v>0</v>
      </c>
      <c r="AC100" s="177">
        <f t="shared" si="22"/>
        <v>0</v>
      </c>
      <c r="AD100" s="187">
        <f t="shared" si="23"/>
        <v>0</v>
      </c>
      <c r="AE100" s="198">
        <f t="shared" si="24"/>
        <v>0</v>
      </c>
      <c r="AF100" s="190"/>
    </row>
    <row r="101" spans="2:32">
      <c r="B101" s="178"/>
      <c r="C101" s="253"/>
      <c r="D101" s="178"/>
      <c r="E101" s="178"/>
      <c r="F101" s="178"/>
      <c r="G101" s="178"/>
      <c r="H101" s="178"/>
      <c r="I101" s="178"/>
      <c r="J101" s="50"/>
      <c r="K101" s="178"/>
      <c r="L101" s="50"/>
      <c r="M101" s="52"/>
      <c r="N101" s="178"/>
      <c r="O101" s="178"/>
      <c r="P101" s="178"/>
      <c r="Q101" s="205"/>
      <c r="R101" s="178"/>
      <c r="S101" s="197">
        <f t="shared" si="18"/>
        <v>0</v>
      </c>
      <c r="T101" s="197">
        <f t="shared" si="19"/>
        <v>0</v>
      </c>
      <c r="U101" s="178"/>
      <c r="V101" s="178"/>
      <c r="W101" s="178"/>
      <c r="X101" s="178"/>
      <c r="Y101" s="178"/>
      <c r="Z101" s="178"/>
      <c r="AA101" s="177">
        <f t="shared" si="25"/>
        <v>0</v>
      </c>
      <c r="AB101" s="177">
        <f t="shared" si="21"/>
        <v>0</v>
      </c>
      <c r="AC101" s="177">
        <f t="shared" si="22"/>
        <v>0</v>
      </c>
      <c r="AD101" s="187">
        <f t="shared" si="23"/>
        <v>0</v>
      </c>
      <c r="AE101" s="198">
        <f t="shared" si="24"/>
        <v>0</v>
      </c>
      <c r="AF101" s="190"/>
    </row>
    <row r="102" spans="2:32">
      <c r="B102" s="178"/>
      <c r="C102" s="253"/>
      <c r="D102" s="178"/>
      <c r="E102" s="178"/>
      <c r="F102" s="178"/>
      <c r="G102" s="178"/>
      <c r="H102" s="178"/>
      <c r="I102" s="178"/>
      <c r="J102" s="50"/>
      <c r="K102" s="178"/>
      <c r="L102" s="50"/>
      <c r="M102" s="52"/>
      <c r="N102" s="178"/>
      <c r="O102" s="178"/>
      <c r="P102" s="178"/>
      <c r="Q102" s="205"/>
      <c r="R102" s="178"/>
      <c r="S102" s="197">
        <f t="shared" si="18"/>
        <v>0</v>
      </c>
      <c r="T102" s="197">
        <f t="shared" si="19"/>
        <v>0</v>
      </c>
      <c r="U102" s="178"/>
      <c r="V102" s="178"/>
      <c r="W102" s="178"/>
      <c r="X102" s="178"/>
      <c r="Y102" s="178"/>
      <c r="Z102" s="178"/>
      <c r="AA102" s="177">
        <f t="shared" si="25"/>
        <v>0</v>
      </c>
      <c r="AB102" s="177">
        <f t="shared" si="21"/>
        <v>0</v>
      </c>
      <c r="AC102" s="177">
        <f t="shared" si="22"/>
        <v>0</v>
      </c>
      <c r="AD102" s="187">
        <f t="shared" si="23"/>
        <v>0</v>
      </c>
      <c r="AE102" s="198">
        <f t="shared" si="24"/>
        <v>0</v>
      </c>
      <c r="AF102" s="190"/>
    </row>
    <row r="103" spans="2:32">
      <c r="B103" s="178"/>
      <c r="C103" s="253"/>
      <c r="D103" s="178"/>
      <c r="E103" s="178"/>
      <c r="F103" s="178"/>
      <c r="G103" s="178"/>
      <c r="H103" s="178"/>
      <c r="I103" s="178"/>
      <c r="J103" s="50"/>
      <c r="K103" s="178"/>
      <c r="L103" s="50"/>
      <c r="M103" s="52"/>
      <c r="N103" s="178"/>
      <c r="O103" s="178"/>
      <c r="P103" s="178"/>
      <c r="Q103" s="205"/>
      <c r="R103" s="178"/>
      <c r="S103" s="197">
        <f t="shared" si="18"/>
        <v>0</v>
      </c>
      <c r="T103" s="197">
        <f t="shared" si="19"/>
        <v>0</v>
      </c>
      <c r="U103" s="178"/>
      <c r="V103" s="178"/>
      <c r="W103" s="178"/>
      <c r="X103" s="178"/>
      <c r="Y103" s="178"/>
      <c r="Z103" s="178"/>
      <c r="AA103" s="177">
        <f t="shared" si="25"/>
        <v>0</v>
      </c>
      <c r="AB103" s="177">
        <f t="shared" si="21"/>
        <v>0</v>
      </c>
      <c r="AC103" s="177">
        <f t="shared" si="22"/>
        <v>0</v>
      </c>
      <c r="AD103" s="187">
        <f t="shared" si="23"/>
        <v>0</v>
      </c>
      <c r="AE103" s="198">
        <f t="shared" si="24"/>
        <v>0</v>
      </c>
      <c r="AF103" s="190"/>
    </row>
    <row r="104" spans="2:32">
      <c r="B104" s="178"/>
      <c r="C104" s="253"/>
      <c r="D104" s="178"/>
      <c r="E104" s="178"/>
      <c r="F104" s="178"/>
      <c r="G104" s="178"/>
      <c r="H104" s="178"/>
      <c r="I104" s="178"/>
      <c r="J104" s="50"/>
      <c r="K104" s="178"/>
      <c r="L104" s="50"/>
      <c r="M104" s="52"/>
      <c r="N104" s="178"/>
      <c r="O104" s="178"/>
      <c r="P104" s="178"/>
      <c r="Q104" s="205"/>
      <c r="R104" s="178"/>
      <c r="S104" s="197">
        <f t="shared" si="18"/>
        <v>0</v>
      </c>
      <c r="T104" s="197">
        <f t="shared" si="19"/>
        <v>0</v>
      </c>
      <c r="U104" s="178"/>
      <c r="V104" s="178"/>
      <c r="W104" s="178"/>
      <c r="X104" s="178"/>
      <c r="Y104" s="178"/>
      <c r="Z104" s="178"/>
      <c r="AA104" s="177">
        <f t="shared" si="25"/>
        <v>0</v>
      </c>
      <c r="AB104" s="177">
        <f t="shared" si="21"/>
        <v>0</v>
      </c>
      <c r="AC104" s="177">
        <f t="shared" si="22"/>
        <v>0</v>
      </c>
      <c r="AD104" s="187">
        <f t="shared" si="23"/>
        <v>0</v>
      </c>
      <c r="AE104" s="198">
        <f t="shared" si="24"/>
        <v>0</v>
      </c>
      <c r="AF104" s="190"/>
    </row>
    <row r="105" spans="2:32">
      <c r="B105" s="178"/>
      <c r="C105" s="253"/>
      <c r="D105" s="178"/>
      <c r="E105" s="178"/>
      <c r="F105" s="178"/>
      <c r="G105" s="178"/>
      <c r="H105" s="178"/>
      <c r="I105" s="178"/>
      <c r="J105" s="50"/>
      <c r="K105" s="178"/>
      <c r="L105" s="50"/>
      <c r="M105" s="52"/>
      <c r="N105" s="178"/>
      <c r="O105" s="178"/>
      <c r="P105" s="178"/>
      <c r="Q105" s="205"/>
      <c r="R105" s="178"/>
      <c r="S105" s="197">
        <f t="shared" si="18"/>
        <v>0</v>
      </c>
      <c r="T105" s="197">
        <f t="shared" si="19"/>
        <v>0</v>
      </c>
      <c r="U105" s="178"/>
      <c r="V105" s="178"/>
      <c r="W105" s="178"/>
      <c r="X105" s="178"/>
      <c r="Y105" s="178"/>
      <c r="Z105" s="178"/>
      <c r="AA105" s="177">
        <f t="shared" si="25"/>
        <v>0</v>
      </c>
      <c r="AB105" s="177">
        <f t="shared" si="21"/>
        <v>0</v>
      </c>
      <c r="AC105" s="177">
        <f t="shared" si="22"/>
        <v>0</v>
      </c>
      <c r="AD105" s="187">
        <f t="shared" si="23"/>
        <v>0</v>
      </c>
      <c r="AE105" s="198">
        <f t="shared" si="24"/>
        <v>0</v>
      </c>
      <c r="AF105" s="190"/>
    </row>
    <row r="106" spans="2:32">
      <c r="B106" s="178"/>
      <c r="C106" s="253"/>
      <c r="D106" s="178"/>
      <c r="E106" s="178"/>
      <c r="F106" s="178"/>
      <c r="G106" s="178"/>
      <c r="H106" s="178"/>
      <c r="I106" s="178"/>
      <c r="J106" s="50"/>
      <c r="K106" s="178"/>
      <c r="L106" s="50"/>
      <c r="M106" s="52"/>
      <c r="N106" s="178"/>
      <c r="O106" s="178"/>
      <c r="P106" s="178"/>
      <c r="Q106" s="205"/>
      <c r="R106" s="178"/>
      <c r="S106" s="197">
        <f t="shared" si="18"/>
        <v>0</v>
      </c>
      <c r="T106" s="197">
        <f t="shared" si="19"/>
        <v>0</v>
      </c>
      <c r="U106" s="178"/>
      <c r="V106" s="178"/>
      <c r="W106" s="178"/>
      <c r="X106" s="178"/>
      <c r="Y106" s="178"/>
      <c r="Z106" s="178"/>
      <c r="AA106" s="177">
        <f t="shared" si="25"/>
        <v>0</v>
      </c>
      <c r="AB106" s="177">
        <f t="shared" si="21"/>
        <v>0</v>
      </c>
      <c r="AC106" s="177">
        <f t="shared" si="22"/>
        <v>0</v>
      </c>
      <c r="AD106" s="187">
        <f t="shared" si="23"/>
        <v>0</v>
      </c>
      <c r="AE106" s="198">
        <f t="shared" si="24"/>
        <v>0</v>
      </c>
      <c r="AF106" s="190"/>
    </row>
    <row r="107" spans="2:32">
      <c r="B107" s="178"/>
      <c r="C107" s="253"/>
      <c r="D107" s="178"/>
      <c r="E107" s="178"/>
      <c r="F107" s="178"/>
      <c r="G107" s="178"/>
      <c r="H107" s="178"/>
      <c r="I107" s="178"/>
      <c r="J107" s="178"/>
      <c r="K107" s="178"/>
      <c r="L107" s="178"/>
      <c r="M107" s="178"/>
      <c r="N107" s="178"/>
      <c r="O107" s="178"/>
      <c r="P107" s="178"/>
      <c r="Q107" s="205"/>
      <c r="R107" s="178"/>
      <c r="S107" s="197">
        <f t="shared" si="18"/>
        <v>0</v>
      </c>
      <c r="T107" s="197">
        <f t="shared" si="19"/>
        <v>0</v>
      </c>
      <c r="U107" s="178"/>
      <c r="V107" s="178"/>
      <c r="W107" s="178"/>
      <c r="X107" s="178"/>
      <c r="Y107" s="178"/>
      <c r="Z107" s="178"/>
      <c r="AA107" s="177">
        <f t="shared" si="25"/>
        <v>0</v>
      </c>
      <c r="AB107" s="177">
        <f t="shared" si="21"/>
        <v>0</v>
      </c>
      <c r="AC107" s="177">
        <f t="shared" si="22"/>
        <v>0</v>
      </c>
      <c r="AD107" s="187">
        <f t="shared" si="23"/>
        <v>0</v>
      </c>
      <c r="AE107" s="198">
        <f t="shared" si="24"/>
        <v>0</v>
      </c>
      <c r="AF107" s="190"/>
    </row>
    <row r="108" spans="2:32">
      <c r="B108" s="178"/>
      <c r="C108" s="253"/>
      <c r="D108" s="178"/>
      <c r="E108" s="178"/>
      <c r="F108" s="178"/>
      <c r="G108" s="178"/>
      <c r="H108" s="178"/>
      <c r="I108" s="178"/>
      <c r="J108" s="178"/>
      <c r="K108" s="178"/>
      <c r="L108" s="178"/>
      <c r="M108" s="178"/>
      <c r="N108" s="178"/>
      <c r="O108" s="178"/>
      <c r="P108" s="178"/>
      <c r="Q108" s="205"/>
      <c r="R108" s="178"/>
      <c r="S108" s="197">
        <f t="shared" si="18"/>
        <v>0</v>
      </c>
      <c r="T108" s="197">
        <f t="shared" si="19"/>
        <v>0</v>
      </c>
      <c r="U108" s="178"/>
      <c r="V108" s="178"/>
      <c r="W108" s="178"/>
      <c r="X108" s="178"/>
      <c r="Y108" s="178"/>
      <c r="Z108" s="178"/>
      <c r="AA108" s="177">
        <f t="shared" si="25"/>
        <v>0</v>
      </c>
      <c r="AB108" s="177">
        <f t="shared" si="21"/>
        <v>0</v>
      </c>
      <c r="AC108" s="177">
        <f t="shared" si="22"/>
        <v>0</v>
      </c>
      <c r="AD108" s="187">
        <f t="shared" si="23"/>
        <v>0</v>
      </c>
      <c r="AE108" s="198">
        <f t="shared" si="24"/>
        <v>0</v>
      </c>
      <c r="AF108" s="190"/>
    </row>
    <row r="109" spans="2:32">
      <c r="B109" s="178"/>
      <c r="C109" s="253"/>
      <c r="D109" s="178"/>
      <c r="E109" s="178"/>
      <c r="F109" s="178"/>
      <c r="G109" s="178"/>
      <c r="H109" s="178"/>
      <c r="I109" s="178"/>
      <c r="J109" s="211"/>
      <c r="K109" s="178"/>
      <c r="L109" s="211"/>
      <c r="M109" s="213"/>
      <c r="N109" s="178"/>
      <c r="O109" s="178"/>
      <c r="P109" s="178"/>
      <c r="Q109" s="205"/>
      <c r="R109" s="178"/>
      <c r="S109" s="197">
        <f t="shared" si="18"/>
        <v>0</v>
      </c>
      <c r="T109" s="197">
        <f t="shared" si="19"/>
        <v>0</v>
      </c>
      <c r="U109" s="178"/>
      <c r="V109" s="178"/>
      <c r="W109" s="178"/>
      <c r="X109" s="178"/>
      <c r="Y109" s="178"/>
      <c r="Z109" s="178"/>
      <c r="AA109" s="177">
        <f t="shared" si="25"/>
        <v>0</v>
      </c>
      <c r="AB109" s="177">
        <f t="shared" si="21"/>
        <v>0</v>
      </c>
      <c r="AC109" s="177">
        <f t="shared" si="22"/>
        <v>0</v>
      </c>
      <c r="AD109" s="187">
        <f t="shared" si="23"/>
        <v>0</v>
      </c>
      <c r="AE109" s="198">
        <f t="shared" si="24"/>
        <v>0</v>
      </c>
      <c r="AF109" s="190"/>
    </row>
    <row r="110" spans="2:32">
      <c r="B110" s="178"/>
      <c r="C110" s="253"/>
      <c r="D110" s="178"/>
      <c r="E110" s="178"/>
      <c r="F110" s="178"/>
      <c r="G110" s="178"/>
      <c r="H110" s="178"/>
      <c r="I110" s="178"/>
      <c r="J110" s="211"/>
      <c r="K110" s="178"/>
      <c r="L110" s="211"/>
      <c r="M110" s="213"/>
      <c r="N110" s="178"/>
      <c r="O110" s="178"/>
      <c r="P110" s="178"/>
      <c r="Q110" s="205"/>
      <c r="R110" s="178"/>
      <c r="S110" s="197">
        <f t="shared" si="18"/>
        <v>0</v>
      </c>
      <c r="T110" s="197">
        <f t="shared" si="19"/>
        <v>0</v>
      </c>
      <c r="U110" s="178"/>
      <c r="V110" s="178"/>
      <c r="W110" s="178"/>
      <c r="X110" s="178"/>
      <c r="Y110" s="178"/>
      <c r="Z110" s="178"/>
      <c r="AA110" s="177">
        <f t="shared" si="25"/>
        <v>0</v>
      </c>
      <c r="AB110" s="177">
        <f t="shared" si="21"/>
        <v>0</v>
      </c>
      <c r="AC110" s="177">
        <f t="shared" si="22"/>
        <v>0</v>
      </c>
      <c r="AD110" s="187">
        <f t="shared" si="23"/>
        <v>0</v>
      </c>
      <c r="AE110" s="198">
        <f t="shared" si="24"/>
        <v>0</v>
      </c>
      <c r="AF110" s="190"/>
    </row>
    <row r="111" spans="2:32">
      <c r="B111" s="178"/>
      <c r="C111" s="253"/>
      <c r="D111" s="178"/>
      <c r="E111" s="178"/>
      <c r="F111" s="178"/>
      <c r="G111" s="178"/>
      <c r="H111" s="178"/>
      <c r="I111" s="178"/>
      <c r="J111" s="211"/>
      <c r="K111" s="178"/>
      <c r="L111" s="211"/>
      <c r="M111" s="213"/>
      <c r="N111" s="178"/>
      <c r="O111" s="178"/>
      <c r="P111" s="178"/>
      <c r="Q111" s="205"/>
      <c r="R111" s="178"/>
      <c r="S111" s="197">
        <f t="shared" si="18"/>
        <v>0</v>
      </c>
      <c r="T111" s="197">
        <f t="shared" si="19"/>
        <v>0</v>
      </c>
      <c r="U111" s="178"/>
      <c r="V111" s="178"/>
      <c r="W111" s="178"/>
      <c r="X111" s="178"/>
      <c r="Y111" s="178"/>
      <c r="Z111" s="178"/>
      <c r="AA111" s="177">
        <f t="shared" si="25"/>
        <v>0</v>
      </c>
      <c r="AB111" s="177">
        <f t="shared" si="21"/>
        <v>0</v>
      </c>
      <c r="AC111" s="177">
        <f t="shared" si="22"/>
        <v>0</v>
      </c>
      <c r="AD111" s="187">
        <f t="shared" si="23"/>
        <v>0</v>
      </c>
      <c r="AE111" s="198">
        <f t="shared" si="24"/>
        <v>0</v>
      </c>
      <c r="AF111" s="190"/>
    </row>
    <row r="112" spans="2:32">
      <c r="B112" s="178"/>
      <c r="C112" s="253"/>
      <c r="D112" s="178"/>
      <c r="E112" s="178"/>
      <c r="F112" s="178"/>
      <c r="G112" s="178"/>
      <c r="H112" s="178"/>
      <c r="I112" s="178"/>
      <c r="J112" s="211"/>
      <c r="K112" s="178"/>
      <c r="L112" s="211"/>
      <c r="M112" s="213"/>
      <c r="N112" s="178"/>
      <c r="O112" s="178"/>
      <c r="P112" s="178"/>
      <c r="Q112" s="205"/>
      <c r="R112" s="178"/>
      <c r="S112" s="197">
        <f t="shared" si="18"/>
        <v>0</v>
      </c>
      <c r="T112" s="197">
        <f t="shared" si="19"/>
        <v>0</v>
      </c>
      <c r="U112" s="178"/>
      <c r="V112" s="178"/>
      <c r="W112" s="178"/>
      <c r="X112" s="178"/>
      <c r="Y112" s="178"/>
      <c r="Z112" s="178"/>
      <c r="AA112" s="177">
        <f t="shared" ref="AA112:AA125" si="26">SUM(U112,X112)</f>
        <v>0</v>
      </c>
      <c r="AB112" s="177">
        <f t="shared" si="21"/>
        <v>0</v>
      </c>
      <c r="AC112" s="177">
        <f t="shared" si="22"/>
        <v>0</v>
      </c>
      <c r="AD112" s="187">
        <f t="shared" si="23"/>
        <v>0</v>
      </c>
      <c r="AE112" s="198">
        <f t="shared" si="24"/>
        <v>0</v>
      </c>
      <c r="AF112" s="190"/>
    </row>
    <row r="113" spans="2:32">
      <c r="B113" s="178"/>
      <c r="C113" s="253"/>
      <c r="D113" s="178"/>
      <c r="E113" s="178"/>
      <c r="F113" s="178"/>
      <c r="G113" s="178"/>
      <c r="H113" s="178"/>
      <c r="I113" s="178"/>
      <c r="J113" s="211"/>
      <c r="K113" s="178"/>
      <c r="L113" s="211"/>
      <c r="M113" s="213"/>
      <c r="N113" s="178"/>
      <c r="O113" s="178"/>
      <c r="P113" s="178"/>
      <c r="Q113" s="205"/>
      <c r="R113" s="178"/>
      <c r="S113" s="197">
        <f t="shared" ref="S113:S160" si="27">O113-Q113</f>
        <v>0</v>
      </c>
      <c r="T113" s="197">
        <f t="shared" ref="T113:T160" si="28">P113-R113</f>
        <v>0</v>
      </c>
      <c r="U113" s="178"/>
      <c r="V113" s="178"/>
      <c r="W113" s="178"/>
      <c r="X113" s="178"/>
      <c r="Y113" s="178"/>
      <c r="Z113" s="178"/>
      <c r="AA113" s="177">
        <f t="shared" si="26"/>
        <v>0</v>
      </c>
      <c r="AB113" s="177">
        <f t="shared" ref="AB113:AB125" si="29">V113+Y113</f>
        <v>0</v>
      </c>
      <c r="AC113" s="177">
        <f t="shared" ref="AC113:AC160" si="30">W113+Z113</f>
        <v>0</v>
      </c>
      <c r="AD113" s="187">
        <f t="shared" ref="AD113:AD160" si="31">AA113-AC113</f>
        <v>0</v>
      </c>
      <c r="AE113" s="198">
        <f t="shared" ref="AE113:AE160" si="32">AB113-AC113</f>
        <v>0</v>
      </c>
      <c r="AF113" s="190"/>
    </row>
    <row r="114" spans="2:32">
      <c r="B114" s="178"/>
      <c r="C114" s="253"/>
      <c r="D114" s="178"/>
      <c r="E114" s="178"/>
      <c r="F114" s="178"/>
      <c r="G114" s="178"/>
      <c r="H114" s="178"/>
      <c r="I114" s="178"/>
      <c r="J114" s="211"/>
      <c r="K114" s="178"/>
      <c r="L114" s="211"/>
      <c r="M114" s="213"/>
      <c r="N114" s="178"/>
      <c r="O114" s="178"/>
      <c r="P114" s="178"/>
      <c r="Q114" s="205"/>
      <c r="R114" s="178"/>
      <c r="S114" s="197">
        <f t="shared" si="27"/>
        <v>0</v>
      </c>
      <c r="T114" s="197">
        <f t="shared" si="28"/>
        <v>0</v>
      </c>
      <c r="U114" s="178"/>
      <c r="V114" s="178"/>
      <c r="W114" s="178"/>
      <c r="X114" s="178"/>
      <c r="Y114" s="178"/>
      <c r="Z114" s="178"/>
      <c r="AA114" s="177">
        <f t="shared" si="26"/>
        <v>0</v>
      </c>
      <c r="AB114" s="177">
        <f t="shared" si="29"/>
        <v>0</v>
      </c>
      <c r="AC114" s="177">
        <f t="shared" si="30"/>
        <v>0</v>
      </c>
      <c r="AD114" s="187">
        <f t="shared" si="31"/>
        <v>0</v>
      </c>
      <c r="AE114" s="198">
        <f t="shared" si="32"/>
        <v>0</v>
      </c>
      <c r="AF114" s="190"/>
    </row>
    <row r="115" spans="2:32">
      <c r="B115" s="178"/>
      <c r="C115" s="253"/>
      <c r="D115" s="178"/>
      <c r="E115" s="178"/>
      <c r="F115" s="178"/>
      <c r="G115" s="178"/>
      <c r="H115" s="178"/>
      <c r="I115" s="178"/>
      <c r="J115" s="211"/>
      <c r="K115" s="178"/>
      <c r="L115" s="211"/>
      <c r="M115" s="213"/>
      <c r="N115" s="178"/>
      <c r="O115" s="178"/>
      <c r="P115" s="178"/>
      <c r="Q115" s="205"/>
      <c r="R115" s="178"/>
      <c r="S115" s="197">
        <f t="shared" si="27"/>
        <v>0</v>
      </c>
      <c r="T115" s="197">
        <f t="shared" si="28"/>
        <v>0</v>
      </c>
      <c r="U115" s="178"/>
      <c r="V115" s="178"/>
      <c r="W115" s="178"/>
      <c r="X115" s="178"/>
      <c r="Y115" s="178"/>
      <c r="Z115" s="178"/>
      <c r="AA115" s="177">
        <f t="shared" si="26"/>
        <v>0</v>
      </c>
      <c r="AB115" s="177">
        <f t="shared" si="29"/>
        <v>0</v>
      </c>
      <c r="AC115" s="177">
        <f t="shared" si="30"/>
        <v>0</v>
      </c>
      <c r="AD115" s="187">
        <f t="shared" si="31"/>
        <v>0</v>
      </c>
      <c r="AE115" s="198">
        <f t="shared" si="32"/>
        <v>0</v>
      </c>
      <c r="AF115" s="190"/>
    </row>
    <row r="116" spans="2:32">
      <c r="B116" s="178"/>
      <c r="C116" s="253"/>
      <c r="D116" s="178"/>
      <c r="E116" s="178"/>
      <c r="F116" s="178"/>
      <c r="G116" s="178"/>
      <c r="H116" s="178"/>
      <c r="I116" s="178"/>
      <c r="J116" s="211"/>
      <c r="K116" s="178"/>
      <c r="L116" s="211"/>
      <c r="M116" s="213"/>
      <c r="N116" s="178"/>
      <c r="O116" s="178"/>
      <c r="P116" s="178"/>
      <c r="Q116" s="205"/>
      <c r="R116" s="178"/>
      <c r="S116" s="197">
        <f t="shared" si="27"/>
        <v>0</v>
      </c>
      <c r="T116" s="197">
        <f t="shared" si="28"/>
        <v>0</v>
      </c>
      <c r="U116" s="178"/>
      <c r="V116" s="178"/>
      <c r="W116" s="178"/>
      <c r="X116" s="178"/>
      <c r="Y116" s="178"/>
      <c r="Z116" s="178"/>
      <c r="AA116" s="177">
        <f t="shared" si="26"/>
        <v>0</v>
      </c>
      <c r="AB116" s="177">
        <f t="shared" si="29"/>
        <v>0</v>
      </c>
      <c r="AC116" s="177">
        <f t="shared" si="30"/>
        <v>0</v>
      </c>
      <c r="AD116" s="187">
        <f t="shared" si="31"/>
        <v>0</v>
      </c>
      <c r="AE116" s="198">
        <f t="shared" si="32"/>
        <v>0</v>
      </c>
      <c r="AF116" s="190"/>
    </row>
    <row r="117" spans="2:32">
      <c r="B117" s="178"/>
      <c r="C117" s="253"/>
      <c r="D117" s="178"/>
      <c r="E117" s="178"/>
      <c r="F117" s="178"/>
      <c r="G117" s="178"/>
      <c r="H117" s="178"/>
      <c r="I117" s="178"/>
      <c r="J117" s="211"/>
      <c r="K117" s="178"/>
      <c r="L117" s="211"/>
      <c r="M117" s="213"/>
      <c r="N117" s="178"/>
      <c r="O117" s="178"/>
      <c r="P117" s="178"/>
      <c r="Q117" s="205"/>
      <c r="R117" s="178"/>
      <c r="S117" s="197">
        <f t="shared" si="27"/>
        <v>0</v>
      </c>
      <c r="T117" s="197">
        <f t="shared" si="28"/>
        <v>0</v>
      </c>
      <c r="U117" s="178"/>
      <c r="V117" s="178"/>
      <c r="W117" s="178"/>
      <c r="X117" s="178"/>
      <c r="Y117" s="178"/>
      <c r="Z117" s="178"/>
      <c r="AA117" s="177">
        <f t="shared" si="26"/>
        <v>0</v>
      </c>
      <c r="AB117" s="177">
        <f t="shared" si="29"/>
        <v>0</v>
      </c>
      <c r="AC117" s="177">
        <f t="shared" si="30"/>
        <v>0</v>
      </c>
      <c r="AD117" s="187">
        <f t="shared" si="31"/>
        <v>0</v>
      </c>
      <c r="AE117" s="198">
        <f t="shared" si="32"/>
        <v>0</v>
      </c>
      <c r="AF117" s="190"/>
    </row>
    <row r="118" spans="2:32">
      <c r="B118" s="178"/>
      <c r="C118" s="253"/>
      <c r="D118" s="178"/>
      <c r="E118" s="178"/>
      <c r="F118" s="178"/>
      <c r="G118" s="178"/>
      <c r="H118" s="178"/>
      <c r="I118" s="178"/>
      <c r="J118" s="211"/>
      <c r="K118" s="178"/>
      <c r="L118" s="211"/>
      <c r="M118" s="213"/>
      <c r="N118" s="178"/>
      <c r="O118" s="178"/>
      <c r="P118" s="178"/>
      <c r="Q118" s="205"/>
      <c r="R118" s="178"/>
      <c r="S118" s="197">
        <f t="shared" si="27"/>
        <v>0</v>
      </c>
      <c r="T118" s="197">
        <f t="shared" si="28"/>
        <v>0</v>
      </c>
      <c r="U118" s="178"/>
      <c r="V118" s="178"/>
      <c r="W118" s="178"/>
      <c r="X118" s="178"/>
      <c r="Y118" s="178"/>
      <c r="Z118" s="178"/>
      <c r="AA118" s="177">
        <f t="shared" si="26"/>
        <v>0</v>
      </c>
      <c r="AB118" s="177">
        <f t="shared" si="29"/>
        <v>0</v>
      </c>
      <c r="AC118" s="177">
        <f t="shared" si="30"/>
        <v>0</v>
      </c>
      <c r="AD118" s="187">
        <f t="shared" si="31"/>
        <v>0</v>
      </c>
      <c r="AE118" s="198">
        <f t="shared" si="32"/>
        <v>0</v>
      </c>
      <c r="AF118" s="190"/>
    </row>
    <row r="119" spans="2:32">
      <c r="B119" s="178"/>
      <c r="C119" s="253"/>
      <c r="D119" s="178"/>
      <c r="E119" s="178"/>
      <c r="F119" s="178"/>
      <c r="G119" s="178"/>
      <c r="H119" s="178"/>
      <c r="I119" s="178"/>
      <c r="J119" s="211"/>
      <c r="K119" s="178"/>
      <c r="L119" s="211"/>
      <c r="M119" s="213"/>
      <c r="N119" s="178"/>
      <c r="O119" s="178"/>
      <c r="P119" s="178"/>
      <c r="Q119" s="205"/>
      <c r="R119" s="178"/>
      <c r="S119" s="197">
        <f t="shared" si="27"/>
        <v>0</v>
      </c>
      <c r="T119" s="197">
        <f t="shared" si="28"/>
        <v>0</v>
      </c>
      <c r="U119" s="178"/>
      <c r="V119" s="178"/>
      <c r="W119" s="178"/>
      <c r="X119" s="178"/>
      <c r="Y119" s="178"/>
      <c r="Z119" s="178"/>
      <c r="AA119" s="177">
        <f t="shared" si="26"/>
        <v>0</v>
      </c>
      <c r="AB119" s="177">
        <f t="shared" si="29"/>
        <v>0</v>
      </c>
      <c r="AC119" s="177">
        <f t="shared" si="30"/>
        <v>0</v>
      </c>
      <c r="AD119" s="187">
        <f t="shared" si="31"/>
        <v>0</v>
      </c>
      <c r="AE119" s="198">
        <f t="shared" si="32"/>
        <v>0</v>
      </c>
      <c r="AF119" s="190"/>
    </row>
    <row r="120" spans="2:32">
      <c r="B120" s="178"/>
      <c r="C120" s="253"/>
      <c r="D120" s="178"/>
      <c r="E120" s="178"/>
      <c r="F120" s="178"/>
      <c r="G120" s="178"/>
      <c r="H120" s="178"/>
      <c r="I120" s="178"/>
      <c r="J120" s="211"/>
      <c r="K120" s="178"/>
      <c r="L120" s="211"/>
      <c r="M120" s="213"/>
      <c r="N120" s="178"/>
      <c r="O120" s="178"/>
      <c r="P120" s="178"/>
      <c r="Q120" s="205"/>
      <c r="R120" s="178"/>
      <c r="S120" s="197">
        <f t="shared" si="27"/>
        <v>0</v>
      </c>
      <c r="T120" s="197">
        <f t="shared" si="28"/>
        <v>0</v>
      </c>
      <c r="U120" s="178"/>
      <c r="V120" s="178"/>
      <c r="W120" s="178"/>
      <c r="X120" s="178"/>
      <c r="Y120" s="178"/>
      <c r="Z120" s="178"/>
      <c r="AA120" s="177">
        <f t="shared" si="26"/>
        <v>0</v>
      </c>
      <c r="AB120" s="177">
        <f t="shared" si="29"/>
        <v>0</v>
      </c>
      <c r="AC120" s="177">
        <f t="shared" si="30"/>
        <v>0</v>
      </c>
      <c r="AD120" s="187">
        <f t="shared" si="31"/>
        <v>0</v>
      </c>
      <c r="AE120" s="198">
        <f t="shared" si="32"/>
        <v>0</v>
      </c>
      <c r="AF120" s="190"/>
    </row>
    <row r="121" spans="2:32">
      <c r="B121" s="178"/>
      <c r="C121" s="253"/>
      <c r="D121" s="178"/>
      <c r="E121" s="178"/>
      <c r="F121" s="178"/>
      <c r="G121" s="178"/>
      <c r="H121" s="178"/>
      <c r="I121" s="178"/>
      <c r="J121" s="211"/>
      <c r="K121" s="178"/>
      <c r="L121" s="211"/>
      <c r="M121" s="213"/>
      <c r="N121" s="178"/>
      <c r="O121" s="178"/>
      <c r="P121" s="178"/>
      <c r="Q121" s="205"/>
      <c r="R121" s="178"/>
      <c r="S121" s="197">
        <f t="shared" si="27"/>
        <v>0</v>
      </c>
      <c r="T121" s="197">
        <f t="shared" si="28"/>
        <v>0</v>
      </c>
      <c r="U121" s="178"/>
      <c r="V121" s="178"/>
      <c r="W121" s="178"/>
      <c r="X121" s="178"/>
      <c r="Y121" s="178"/>
      <c r="Z121" s="178"/>
      <c r="AA121" s="177">
        <f t="shared" si="26"/>
        <v>0</v>
      </c>
      <c r="AB121" s="177">
        <f t="shared" si="29"/>
        <v>0</v>
      </c>
      <c r="AC121" s="177">
        <f t="shared" si="30"/>
        <v>0</v>
      </c>
      <c r="AD121" s="187">
        <f t="shared" si="31"/>
        <v>0</v>
      </c>
      <c r="AE121" s="198">
        <f t="shared" si="32"/>
        <v>0</v>
      </c>
      <c r="AF121" s="190"/>
    </row>
    <row r="122" spans="2:32">
      <c r="B122" s="178"/>
      <c r="C122" s="253"/>
      <c r="D122" s="178"/>
      <c r="E122" s="178"/>
      <c r="F122" s="178"/>
      <c r="G122" s="178"/>
      <c r="H122" s="178"/>
      <c r="I122" s="178"/>
      <c r="J122" s="211"/>
      <c r="K122" s="178"/>
      <c r="L122" s="211"/>
      <c r="M122" s="213"/>
      <c r="N122" s="178"/>
      <c r="O122" s="178"/>
      <c r="P122" s="178"/>
      <c r="Q122" s="205"/>
      <c r="R122" s="178"/>
      <c r="S122" s="197">
        <f t="shared" si="27"/>
        <v>0</v>
      </c>
      <c r="T122" s="197">
        <f t="shared" si="28"/>
        <v>0</v>
      </c>
      <c r="U122" s="178"/>
      <c r="V122" s="178"/>
      <c r="W122" s="178"/>
      <c r="X122" s="178"/>
      <c r="Y122" s="178"/>
      <c r="Z122" s="178"/>
      <c r="AA122" s="177">
        <f t="shared" si="26"/>
        <v>0</v>
      </c>
      <c r="AB122" s="177">
        <f t="shared" si="29"/>
        <v>0</v>
      </c>
      <c r="AC122" s="177">
        <f t="shared" si="30"/>
        <v>0</v>
      </c>
      <c r="AD122" s="187">
        <f t="shared" si="31"/>
        <v>0</v>
      </c>
      <c r="AE122" s="198">
        <f t="shared" si="32"/>
        <v>0</v>
      </c>
      <c r="AF122" s="190"/>
    </row>
    <row r="123" spans="2:32">
      <c r="B123" s="178"/>
      <c r="C123" s="253"/>
      <c r="D123" s="178"/>
      <c r="E123" s="178"/>
      <c r="F123" s="178"/>
      <c r="G123" s="178"/>
      <c r="H123" s="178"/>
      <c r="I123" s="178"/>
      <c r="J123" s="211"/>
      <c r="K123" s="178"/>
      <c r="L123" s="211"/>
      <c r="M123" s="213"/>
      <c r="N123" s="178"/>
      <c r="O123" s="178"/>
      <c r="P123" s="178"/>
      <c r="Q123" s="205"/>
      <c r="R123" s="178"/>
      <c r="S123" s="197">
        <f t="shared" si="27"/>
        <v>0</v>
      </c>
      <c r="T123" s="197">
        <f t="shared" si="28"/>
        <v>0</v>
      </c>
      <c r="U123" s="178"/>
      <c r="V123" s="178"/>
      <c r="W123" s="178"/>
      <c r="X123" s="178"/>
      <c r="Y123" s="178"/>
      <c r="Z123" s="178"/>
      <c r="AA123" s="177">
        <f t="shared" si="26"/>
        <v>0</v>
      </c>
      <c r="AB123" s="177">
        <f t="shared" si="29"/>
        <v>0</v>
      </c>
      <c r="AC123" s="177">
        <f t="shared" si="30"/>
        <v>0</v>
      </c>
      <c r="AD123" s="187">
        <f t="shared" si="31"/>
        <v>0</v>
      </c>
      <c r="AE123" s="198">
        <f t="shared" si="32"/>
        <v>0</v>
      </c>
      <c r="AF123" s="190"/>
    </row>
    <row r="124" spans="2:32">
      <c r="B124" s="178"/>
      <c r="C124" s="253"/>
      <c r="D124" s="178"/>
      <c r="E124" s="178"/>
      <c r="F124" s="178"/>
      <c r="G124" s="178"/>
      <c r="H124" s="178"/>
      <c r="I124" s="178"/>
      <c r="J124" s="211"/>
      <c r="K124" s="178"/>
      <c r="L124" s="211"/>
      <c r="M124" s="213"/>
      <c r="N124" s="178"/>
      <c r="O124" s="178"/>
      <c r="P124" s="178"/>
      <c r="Q124" s="205"/>
      <c r="R124" s="178"/>
      <c r="S124" s="197">
        <f t="shared" si="27"/>
        <v>0</v>
      </c>
      <c r="T124" s="197">
        <f t="shared" si="28"/>
        <v>0</v>
      </c>
      <c r="U124" s="178"/>
      <c r="V124" s="178"/>
      <c r="W124" s="178"/>
      <c r="X124" s="178"/>
      <c r="Y124" s="178"/>
      <c r="Z124" s="178"/>
      <c r="AA124" s="177">
        <f t="shared" si="26"/>
        <v>0</v>
      </c>
      <c r="AB124" s="177">
        <f t="shared" si="29"/>
        <v>0</v>
      </c>
      <c r="AC124" s="177">
        <f t="shared" si="30"/>
        <v>0</v>
      </c>
      <c r="AD124" s="187">
        <f t="shared" si="31"/>
        <v>0</v>
      </c>
      <c r="AE124" s="198">
        <f t="shared" si="32"/>
        <v>0</v>
      </c>
      <c r="AF124" s="190"/>
    </row>
    <row r="125" spans="2:32">
      <c r="B125" s="178"/>
      <c r="C125" s="253"/>
      <c r="D125" s="178"/>
      <c r="E125" s="178"/>
      <c r="F125" s="178"/>
      <c r="G125" s="178"/>
      <c r="H125" s="178"/>
      <c r="I125" s="178"/>
      <c r="J125" s="211"/>
      <c r="K125" s="178"/>
      <c r="L125" s="211"/>
      <c r="M125" s="213"/>
      <c r="N125" s="178"/>
      <c r="O125" s="178"/>
      <c r="P125" s="178"/>
      <c r="Q125" s="205"/>
      <c r="R125" s="178"/>
      <c r="S125" s="197">
        <f t="shared" si="27"/>
        <v>0</v>
      </c>
      <c r="T125" s="197">
        <f t="shared" si="28"/>
        <v>0</v>
      </c>
      <c r="U125" s="178"/>
      <c r="V125" s="178"/>
      <c r="W125" s="178"/>
      <c r="X125" s="178"/>
      <c r="Y125" s="178"/>
      <c r="Z125" s="178"/>
      <c r="AA125" s="177">
        <f t="shared" si="26"/>
        <v>0</v>
      </c>
      <c r="AB125" s="177">
        <f t="shared" si="29"/>
        <v>0</v>
      </c>
      <c r="AC125" s="177">
        <f t="shared" si="30"/>
        <v>0</v>
      </c>
      <c r="AD125" s="187">
        <f t="shared" si="31"/>
        <v>0</v>
      </c>
      <c r="AE125" s="198">
        <f t="shared" si="32"/>
        <v>0</v>
      </c>
      <c r="AF125" s="190"/>
    </row>
    <row r="126" spans="2:32">
      <c r="B126" s="178"/>
      <c r="C126" s="253"/>
      <c r="D126" s="178"/>
      <c r="E126" s="178"/>
      <c r="F126" s="178"/>
      <c r="G126" s="178"/>
      <c r="H126" s="178"/>
      <c r="I126" s="178"/>
      <c r="J126" s="211"/>
      <c r="K126" s="178"/>
      <c r="L126" s="211"/>
      <c r="M126" s="213"/>
      <c r="N126" s="178"/>
      <c r="O126" s="178"/>
      <c r="P126" s="178"/>
      <c r="Q126" s="205"/>
      <c r="R126" s="178"/>
      <c r="S126" s="197">
        <f t="shared" si="27"/>
        <v>0</v>
      </c>
      <c r="T126" s="197">
        <f t="shared" si="28"/>
        <v>0</v>
      </c>
      <c r="U126" s="178"/>
      <c r="V126" s="178"/>
      <c r="W126" s="178"/>
      <c r="X126" s="178"/>
      <c r="Y126" s="178"/>
      <c r="Z126" s="178"/>
      <c r="AA126" s="177">
        <f t="shared" ref="AA126:AA160" si="33">SUM(U126,X126)</f>
        <v>0</v>
      </c>
      <c r="AB126" s="177">
        <f t="shared" ref="AB126:AB160" si="34">V126+Y126</f>
        <v>0</v>
      </c>
      <c r="AC126" s="177">
        <f t="shared" si="30"/>
        <v>0</v>
      </c>
      <c r="AD126" s="187">
        <f t="shared" si="31"/>
        <v>0</v>
      </c>
      <c r="AE126" s="198">
        <f t="shared" si="32"/>
        <v>0</v>
      </c>
      <c r="AF126" s="190"/>
    </row>
    <row r="127" spans="2:32">
      <c r="B127" s="178"/>
      <c r="C127" s="253"/>
      <c r="D127" s="178"/>
      <c r="E127" s="178"/>
      <c r="F127" s="178"/>
      <c r="G127" s="178"/>
      <c r="H127" s="178"/>
      <c r="I127" s="178"/>
      <c r="J127" s="211"/>
      <c r="K127" s="178"/>
      <c r="L127" s="211"/>
      <c r="M127" s="213"/>
      <c r="N127" s="178"/>
      <c r="O127" s="178"/>
      <c r="P127" s="178"/>
      <c r="Q127" s="205"/>
      <c r="R127" s="178"/>
      <c r="S127" s="197">
        <f t="shared" si="27"/>
        <v>0</v>
      </c>
      <c r="T127" s="197">
        <f t="shared" si="28"/>
        <v>0</v>
      </c>
      <c r="U127" s="178"/>
      <c r="V127" s="178"/>
      <c r="W127" s="178"/>
      <c r="X127" s="178"/>
      <c r="Y127" s="178"/>
      <c r="Z127" s="178"/>
      <c r="AA127" s="177">
        <f t="shared" si="33"/>
        <v>0</v>
      </c>
      <c r="AB127" s="177">
        <f t="shared" si="34"/>
        <v>0</v>
      </c>
      <c r="AC127" s="177">
        <f t="shared" si="30"/>
        <v>0</v>
      </c>
      <c r="AD127" s="187">
        <f t="shared" si="31"/>
        <v>0</v>
      </c>
      <c r="AE127" s="198">
        <f t="shared" si="32"/>
        <v>0</v>
      </c>
      <c r="AF127" s="190"/>
    </row>
    <row r="128" spans="2:32">
      <c r="B128" s="178"/>
      <c r="C128" s="253"/>
      <c r="D128" s="178"/>
      <c r="E128" s="178"/>
      <c r="F128" s="178"/>
      <c r="G128" s="178"/>
      <c r="H128" s="178"/>
      <c r="I128" s="178"/>
      <c r="J128" s="211"/>
      <c r="K128" s="178"/>
      <c r="L128" s="211"/>
      <c r="M128" s="213"/>
      <c r="N128" s="178"/>
      <c r="O128" s="178"/>
      <c r="P128" s="178"/>
      <c r="Q128" s="205"/>
      <c r="R128" s="178"/>
      <c r="S128" s="197">
        <f t="shared" si="27"/>
        <v>0</v>
      </c>
      <c r="T128" s="197">
        <f t="shared" si="28"/>
        <v>0</v>
      </c>
      <c r="U128" s="178"/>
      <c r="V128" s="178"/>
      <c r="W128" s="178"/>
      <c r="X128" s="178"/>
      <c r="Y128" s="178"/>
      <c r="Z128" s="178"/>
      <c r="AA128" s="177">
        <f t="shared" si="33"/>
        <v>0</v>
      </c>
      <c r="AB128" s="177">
        <f t="shared" si="34"/>
        <v>0</v>
      </c>
      <c r="AC128" s="177">
        <f t="shared" si="30"/>
        <v>0</v>
      </c>
      <c r="AD128" s="187">
        <f t="shared" si="31"/>
        <v>0</v>
      </c>
      <c r="AE128" s="198">
        <f t="shared" si="32"/>
        <v>0</v>
      </c>
      <c r="AF128" s="190"/>
    </row>
    <row r="129" spans="2:32">
      <c r="B129" s="178"/>
      <c r="C129" s="253"/>
      <c r="D129" s="178"/>
      <c r="E129" s="178"/>
      <c r="F129" s="178"/>
      <c r="G129" s="178"/>
      <c r="H129" s="178"/>
      <c r="I129" s="178"/>
      <c r="J129" s="211"/>
      <c r="K129" s="178"/>
      <c r="L129" s="211"/>
      <c r="M129" s="213"/>
      <c r="N129" s="178"/>
      <c r="O129" s="178"/>
      <c r="P129" s="178"/>
      <c r="Q129" s="205"/>
      <c r="R129" s="178"/>
      <c r="S129" s="197">
        <f t="shared" si="27"/>
        <v>0</v>
      </c>
      <c r="T129" s="197">
        <f t="shared" si="28"/>
        <v>0</v>
      </c>
      <c r="U129" s="178"/>
      <c r="V129" s="178"/>
      <c r="W129" s="178"/>
      <c r="X129" s="178"/>
      <c r="Y129" s="178"/>
      <c r="Z129" s="178"/>
      <c r="AA129" s="177">
        <f t="shared" si="33"/>
        <v>0</v>
      </c>
      <c r="AB129" s="177">
        <f t="shared" si="34"/>
        <v>0</v>
      </c>
      <c r="AC129" s="177">
        <f t="shared" si="30"/>
        <v>0</v>
      </c>
      <c r="AD129" s="187">
        <f t="shared" si="31"/>
        <v>0</v>
      </c>
      <c r="AE129" s="198">
        <f t="shared" si="32"/>
        <v>0</v>
      </c>
      <c r="AF129" s="190"/>
    </row>
    <row r="130" spans="2:32">
      <c r="B130" s="178"/>
      <c r="C130" s="253"/>
      <c r="D130" s="178"/>
      <c r="E130" s="178"/>
      <c r="F130" s="178"/>
      <c r="G130" s="178"/>
      <c r="H130" s="178"/>
      <c r="I130" s="178"/>
      <c r="J130" s="211"/>
      <c r="K130" s="178"/>
      <c r="L130" s="211"/>
      <c r="M130" s="213"/>
      <c r="N130" s="178"/>
      <c r="O130" s="178"/>
      <c r="P130" s="178"/>
      <c r="Q130" s="205"/>
      <c r="R130" s="178"/>
      <c r="S130" s="197">
        <f t="shared" si="27"/>
        <v>0</v>
      </c>
      <c r="T130" s="197">
        <f t="shared" si="28"/>
        <v>0</v>
      </c>
      <c r="U130" s="178"/>
      <c r="V130" s="178"/>
      <c r="W130" s="178"/>
      <c r="X130" s="178"/>
      <c r="Y130" s="178"/>
      <c r="Z130" s="178"/>
      <c r="AA130" s="177">
        <f t="shared" si="33"/>
        <v>0</v>
      </c>
      <c r="AB130" s="177">
        <f t="shared" si="34"/>
        <v>0</v>
      </c>
      <c r="AC130" s="177">
        <f t="shared" si="30"/>
        <v>0</v>
      </c>
      <c r="AD130" s="187">
        <f t="shared" si="31"/>
        <v>0</v>
      </c>
      <c r="AE130" s="198">
        <f t="shared" si="32"/>
        <v>0</v>
      </c>
      <c r="AF130" s="190"/>
    </row>
    <row r="131" spans="2:32">
      <c r="B131" s="178"/>
      <c r="C131" s="253"/>
      <c r="D131" s="178"/>
      <c r="E131" s="178"/>
      <c r="F131" s="178"/>
      <c r="G131" s="178"/>
      <c r="H131" s="178"/>
      <c r="I131" s="178"/>
      <c r="J131" s="211"/>
      <c r="K131" s="178"/>
      <c r="L131" s="211"/>
      <c r="M131" s="213"/>
      <c r="N131" s="178"/>
      <c r="O131" s="178"/>
      <c r="P131" s="178"/>
      <c r="Q131" s="205"/>
      <c r="R131" s="178"/>
      <c r="S131" s="197">
        <f t="shared" si="27"/>
        <v>0</v>
      </c>
      <c r="T131" s="197">
        <f t="shared" si="28"/>
        <v>0</v>
      </c>
      <c r="U131" s="178"/>
      <c r="V131" s="178"/>
      <c r="W131" s="178"/>
      <c r="X131" s="178"/>
      <c r="Y131" s="178"/>
      <c r="Z131" s="178"/>
      <c r="AA131" s="177">
        <f t="shared" si="33"/>
        <v>0</v>
      </c>
      <c r="AB131" s="177">
        <f t="shared" si="34"/>
        <v>0</v>
      </c>
      <c r="AC131" s="177">
        <f t="shared" si="30"/>
        <v>0</v>
      </c>
      <c r="AD131" s="187">
        <f t="shared" si="31"/>
        <v>0</v>
      </c>
      <c r="AE131" s="198">
        <f t="shared" si="32"/>
        <v>0</v>
      </c>
      <c r="AF131" s="190"/>
    </row>
    <row r="132" spans="2:32">
      <c r="B132" s="178"/>
      <c r="C132" s="253"/>
      <c r="D132" s="178"/>
      <c r="E132" s="178"/>
      <c r="F132" s="178"/>
      <c r="G132" s="178"/>
      <c r="H132" s="178"/>
      <c r="I132" s="178"/>
      <c r="J132" s="211"/>
      <c r="K132" s="178"/>
      <c r="L132" s="211"/>
      <c r="M132" s="213"/>
      <c r="N132" s="178"/>
      <c r="O132" s="178"/>
      <c r="P132" s="178"/>
      <c r="Q132" s="205"/>
      <c r="R132" s="178"/>
      <c r="S132" s="197">
        <f t="shared" si="27"/>
        <v>0</v>
      </c>
      <c r="T132" s="197">
        <f t="shared" si="28"/>
        <v>0</v>
      </c>
      <c r="U132" s="178"/>
      <c r="V132" s="178"/>
      <c r="W132" s="178"/>
      <c r="X132" s="178"/>
      <c r="Y132" s="178"/>
      <c r="Z132" s="178"/>
      <c r="AA132" s="177">
        <f t="shared" si="33"/>
        <v>0</v>
      </c>
      <c r="AB132" s="177">
        <f t="shared" si="34"/>
        <v>0</v>
      </c>
      <c r="AC132" s="177">
        <f t="shared" si="30"/>
        <v>0</v>
      </c>
      <c r="AD132" s="187">
        <f t="shared" si="31"/>
        <v>0</v>
      </c>
      <c r="AE132" s="198">
        <f t="shared" si="32"/>
        <v>0</v>
      </c>
      <c r="AF132" s="190"/>
    </row>
    <row r="133" spans="2:32">
      <c r="B133" s="178"/>
      <c r="C133" s="253"/>
      <c r="D133" s="178"/>
      <c r="E133" s="178"/>
      <c r="F133" s="178"/>
      <c r="G133" s="178"/>
      <c r="H133" s="178"/>
      <c r="I133" s="178"/>
      <c r="J133" s="211"/>
      <c r="K133" s="178"/>
      <c r="L133" s="211"/>
      <c r="M133" s="213"/>
      <c r="N133" s="178"/>
      <c r="O133" s="178"/>
      <c r="P133" s="178"/>
      <c r="Q133" s="205"/>
      <c r="R133" s="178"/>
      <c r="S133" s="197">
        <f t="shared" si="27"/>
        <v>0</v>
      </c>
      <c r="T133" s="197">
        <f t="shared" si="28"/>
        <v>0</v>
      </c>
      <c r="U133" s="178"/>
      <c r="V133" s="178"/>
      <c r="W133" s="178"/>
      <c r="X133" s="178"/>
      <c r="Y133" s="178"/>
      <c r="Z133" s="178"/>
      <c r="AA133" s="177">
        <f t="shared" si="33"/>
        <v>0</v>
      </c>
      <c r="AB133" s="177">
        <f t="shared" si="34"/>
        <v>0</v>
      </c>
      <c r="AC133" s="177">
        <f t="shared" si="30"/>
        <v>0</v>
      </c>
      <c r="AD133" s="187">
        <f t="shared" si="31"/>
        <v>0</v>
      </c>
      <c r="AE133" s="198">
        <f t="shared" si="32"/>
        <v>0</v>
      </c>
      <c r="AF133" s="190"/>
    </row>
    <row r="134" spans="2:32">
      <c r="B134" s="178"/>
      <c r="C134" s="253"/>
      <c r="D134" s="178"/>
      <c r="E134" s="178"/>
      <c r="F134" s="178"/>
      <c r="G134" s="178"/>
      <c r="H134" s="178"/>
      <c r="I134" s="178"/>
      <c r="J134" s="211"/>
      <c r="K134" s="178"/>
      <c r="L134" s="211"/>
      <c r="M134" s="213"/>
      <c r="N134" s="178"/>
      <c r="O134" s="178"/>
      <c r="P134" s="178"/>
      <c r="Q134" s="205"/>
      <c r="R134" s="178"/>
      <c r="S134" s="197">
        <f t="shared" si="27"/>
        <v>0</v>
      </c>
      <c r="T134" s="197">
        <f t="shared" si="28"/>
        <v>0</v>
      </c>
      <c r="U134" s="178"/>
      <c r="V134" s="178"/>
      <c r="W134" s="178"/>
      <c r="X134" s="178"/>
      <c r="Y134" s="178"/>
      <c r="Z134" s="178"/>
      <c r="AA134" s="177">
        <f t="shared" si="33"/>
        <v>0</v>
      </c>
      <c r="AB134" s="177">
        <f t="shared" si="34"/>
        <v>0</v>
      </c>
      <c r="AC134" s="177">
        <f t="shared" si="30"/>
        <v>0</v>
      </c>
      <c r="AD134" s="187">
        <f t="shared" si="31"/>
        <v>0</v>
      </c>
      <c r="AE134" s="198">
        <f t="shared" si="32"/>
        <v>0</v>
      </c>
      <c r="AF134" s="190"/>
    </row>
    <row r="135" spans="2:32">
      <c r="B135" s="178"/>
      <c r="C135" s="253"/>
      <c r="D135" s="178"/>
      <c r="E135" s="178"/>
      <c r="F135" s="178"/>
      <c r="G135" s="178"/>
      <c r="H135" s="178"/>
      <c r="I135" s="178"/>
      <c r="J135" s="211"/>
      <c r="K135" s="178"/>
      <c r="L135" s="211"/>
      <c r="M135" s="213"/>
      <c r="N135" s="178"/>
      <c r="O135" s="178"/>
      <c r="P135" s="178"/>
      <c r="Q135" s="205"/>
      <c r="R135" s="178"/>
      <c r="S135" s="197">
        <f t="shared" si="27"/>
        <v>0</v>
      </c>
      <c r="T135" s="197">
        <f t="shared" si="28"/>
        <v>0</v>
      </c>
      <c r="U135" s="178"/>
      <c r="V135" s="178"/>
      <c r="W135" s="178"/>
      <c r="X135" s="178"/>
      <c r="Y135" s="178"/>
      <c r="Z135" s="178"/>
      <c r="AA135" s="177">
        <f t="shared" si="33"/>
        <v>0</v>
      </c>
      <c r="AB135" s="177">
        <f t="shared" si="34"/>
        <v>0</v>
      </c>
      <c r="AC135" s="177">
        <f t="shared" si="30"/>
        <v>0</v>
      </c>
      <c r="AD135" s="187">
        <f t="shared" si="31"/>
        <v>0</v>
      </c>
      <c r="AE135" s="198">
        <f t="shared" si="32"/>
        <v>0</v>
      </c>
      <c r="AF135" s="190"/>
    </row>
    <row r="136" spans="2:32">
      <c r="B136" s="178"/>
      <c r="C136" s="253"/>
      <c r="D136" s="178"/>
      <c r="E136" s="178"/>
      <c r="F136" s="178"/>
      <c r="G136" s="178"/>
      <c r="H136" s="178"/>
      <c r="I136" s="178"/>
      <c r="J136" s="211"/>
      <c r="K136" s="178"/>
      <c r="L136" s="211"/>
      <c r="M136" s="213"/>
      <c r="N136" s="178"/>
      <c r="O136" s="178"/>
      <c r="P136" s="178"/>
      <c r="Q136" s="205"/>
      <c r="R136" s="178"/>
      <c r="S136" s="197">
        <f t="shared" si="27"/>
        <v>0</v>
      </c>
      <c r="T136" s="197">
        <f t="shared" si="28"/>
        <v>0</v>
      </c>
      <c r="U136" s="178"/>
      <c r="V136" s="178"/>
      <c r="W136" s="178"/>
      <c r="X136" s="178"/>
      <c r="Y136" s="178"/>
      <c r="Z136" s="178"/>
      <c r="AA136" s="177">
        <f t="shared" si="33"/>
        <v>0</v>
      </c>
      <c r="AB136" s="177">
        <f t="shared" si="34"/>
        <v>0</v>
      </c>
      <c r="AC136" s="177">
        <f t="shared" si="30"/>
        <v>0</v>
      </c>
      <c r="AD136" s="187">
        <f t="shared" si="31"/>
        <v>0</v>
      </c>
      <c r="AE136" s="198">
        <f t="shared" si="32"/>
        <v>0</v>
      </c>
      <c r="AF136" s="190"/>
    </row>
    <row r="137" spans="2:32">
      <c r="B137" s="178"/>
      <c r="C137" s="253"/>
      <c r="D137" s="178"/>
      <c r="E137" s="178"/>
      <c r="F137" s="178"/>
      <c r="G137" s="178"/>
      <c r="H137" s="178"/>
      <c r="I137" s="178"/>
      <c r="J137" s="211"/>
      <c r="K137" s="178"/>
      <c r="L137" s="211"/>
      <c r="M137" s="213"/>
      <c r="N137" s="178"/>
      <c r="O137" s="178"/>
      <c r="P137" s="178"/>
      <c r="Q137" s="205"/>
      <c r="R137" s="178"/>
      <c r="S137" s="197">
        <f t="shared" si="27"/>
        <v>0</v>
      </c>
      <c r="T137" s="197">
        <f t="shared" si="28"/>
        <v>0</v>
      </c>
      <c r="U137" s="178"/>
      <c r="V137" s="178"/>
      <c r="W137" s="178"/>
      <c r="X137" s="178"/>
      <c r="Y137" s="178"/>
      <c r="Z137" s="178"/>
      <c r="AA137" s="177">
        <f t="shared" si="33"/>
        <v>0</v>
      </c>
      <c r="AB137" s="177">
        <f t="shared" si="34"/>
        <v>0</v>
      </c>
      <c r="AC137" s="177">
        <f t="shared" si="30"/>
        <v>0</v>
      </c>
      <c r="AD137" s="187">
        <f t="shared" si="31"/>
        <v>0</v>
      </c>
      <c r="AE137" s="198">
        <f t="shared" si="32"/>
        <v>0</v>
      </c>
      <c r="AF137" s="190"/>
    </row>
    <row r="138" spans="2:32">
      <c r="B138" s="178"/>
      <c r="C138" s="253"/>
      <c r="D138" s="178"/>
      <c r="E138" s="178"/>
      <c r="F138" s="178"/>
      <c r="G138" s="178"/>
      <c r="H138" s="178"/>
      <c r="I138" s="178"/>
      <c r="J138" s="211"/>
      <c r="K138" s="178"/>
      <c r="L138" s="211"/>
      <c r="M138" s="213"/>
      <c r="N138" s="178"/>
      <c r="O138" s="178"/>
      <c r="P138" s="178"/>
      <c r="Q138" s="205"/>
      <c r="R138" s="178"/>
      <c r="S138" s="197">
        <f t="shared" si="27"/>
        <v>0</v>
      </c>
      <c r="T138" s="197">
        <f t="shared" si="28"/>
        <v>0</v>
      </c>
      <c r="U138" s="178"/>
      <c r="V138" s="178"/>
      <c r="W138" s="178"/>
      <c r="X138" s="178"/>
      <c r="Y138" s="178"/>
      <c r="Z138" s="178"/>
      <c r="AA138" s="177">
        <f t="shared" si="33"/>
        <v>0</v>
      </c>
      <c r="AB138" s="177">
        <f t="shared" si="34"/>
        <v>0</v>
      </c>
      <c r="AC138" s="177">
        <f t="shared" si="30"/>
        <v>0</v>
      </c>
      <c r="AD138" s="187">
        <f t="shared" si="31"/>
        <v>0</v>
      </c>
      <c r="AE138" s="198">
        <f t="shared" si="32"/>
        <v>0</v>
      </c>
      <c r="AF138" s="190"/>
    </row>
    <row r="139" spans="2:32">
      <c r="B139" s="178"/>
      <c r="C139" s="253"/>
      <c r="D139" s="178"/>
      <c r="E139" s="178"/>
      <c r="F139" s="178"/>
      <c r="G139" s="178"/>
      <c r="H139" s="178"/>
      <c r="I139" s="178"/>
      <c r="J139" s="211"/>
      <c r="K139" s="178"/>
      <c r="L139" s="211"/>
      <c r="M139" s="213"/>
      <c r="N139" s="178"/>
      <c r="O139" s="178"/>
      <c r="P139" s="178"/>
      <c r="Q139" s="205"/>
      <c r="R139" s="178"/>
      <c r="S139" s="197">
        <f t="shared" si="27"/>
        <v>0</v>
      </c>
      <c r="T139" s="197">
        <f t="shared" si="28"/>
        <v>0</v>
      </c>
      <c r="U139" s="178"/>
      <c r="V139" s="178"/>
      <c r="W139" s="178"/>
      <c r="X139" s="178"/>
      <c r="Y139" s="178"/>
      <c r="Z139" s="178"/>
      <c r="AA139" s="177">
        <f t="shared" si="33"/>
        <v>0</v>
      </c>
      <c r="AB139" s="177">
        <f t="shared" si="34"/>
        <v>0</v>
      </c>
      <c r="AC139" s="177">
        <f t="shared" si="30"/>
        <v>0</v>
      </c>
      <c r="AD139" s="187">
        <f t="shared" si="31"/>
        <v>0</v>
      </c>
      <c r="AE139" s="198">
        <f t="shared" si="32"/>
        <v>0</v>
      </c>
      <c r="AF139" s="190"/>
    </row>
    <row r="140" spans="2:32">
      <c r="B140" s="178"/>
      <c r="C140" s="253"/>
      <c r="D140" s="178"/>
      <c r="E140" s="178"/>
      <c r="F140" s="178"/>
      <c r="G140" s="178"/>
      <c r="H140" s="178"/>
      <c r="I140" s="178"/>
      <c r="J140" s="211"/>
      <c r="K140" s="178"/>
      <c r="L140" s="211"/>
      <c r="M140" s="213"/>
      <c r="N140" s="178"/>
      <c r="O140" s="178"/>
      <c r="P140" s="178"/>
      <c r="Q140" s="205"/>
      <c r="R140" s="178"/>
      <c r="S140" s="197">
        <f t="shared" si="27"/>
        <v>0</v>
      </c>
      <c r="T140" s="197">
        <f t="shared" si="28"/>
        <v>0</v>
      </c>
      <c r="U140" s="178"/>
      <c r="V140" s="178"/>
      <c r="W140" s="178"/>
      <c r="X140" s="178"/>
      <c r="Y140" s="178"/>
      <c r="Z140" s="178"/>
      <c r="AA140" s="177">
        <f t="shared" si="33"/>
        <v>0</v>
      </c>
      <c r="AB140" s="177">
        <f t="shared" si="34"/>
        <v>0</v>
      </c>
      <c r="AC140" s="177">
        <f t="shared" si="30"/>
        <v>0</v>
      </c>
      <c r="AD140" s="187">
        <f t="shared" si="31"/>
        <v>0</v>
      </c>
      <c r="AE140" s="198">
        <f t="shared" si="32"/>
        <v>0</v>
      </c>
      <c r="AF140" s="190"/>
    </row>
    <row r="141" spans="2:32">
      <c r="B141" s="178"/>
      <c r="C141" s="253"/>
      <c r="D141" s="178"/>
      <c r="E141" s="178"/>
      <c r="F141" s="178"/>
      <c r="G141" s="178"/>
      <c r="H141" s="178"/>
      <c r="I141" s="178"/>
      <c r="J141" s="211"/>
      <c r="K141" s="178"/>
      <c r="L141" s="211"/>
      <c r="M141" s="213"/>
      <c r="N141" s="178"/>
      <c r="O141" s="178"/>
      <c r="P141" s="178"/>
      <c r="Q141" s="205"/>
      <c r="R141" s="178"/>
      <c r="S141" s="197">
        <f t="shared" si="27"/>
        <v>0</v>
      </c>
      <c r="T141" s="197">
        <f t="shared" si="28"/>
        <v>0</v>
      </c>
      <c r="U141" s="178"/>
      <c r="V141" s="178"/>
      <c r="W141" s="178"/>
      <c r="X141" s="178"/>
      <c r="Y141" s="178"/>
      <c r="Z141" s="178"/>
      <c r="AA141" s="177">
        <f t="shared" si="33"/>
        <v>0</v>
      </c>
      <c r="AB141" s="177">
        <f t="shared" si="34"/>
        <v>0</v>
      </c>
      <c r="AC141" s="177">
        <f t="shared" si="30"/>
        <v>0</v>
      </c>
      <c r="AD141" s="187">
        <f t="shared" si="31"/>
        <v>0</v>
      </c>
      <c r="AE141" s="198">
        <f t="shared" si="32"/>
        <v>0</v>
      </c>
      <c r="AF141" s="190"/>
    </row>
    <row r="142" spans="2:32">
      <c r="B142" s="178"/>
      <c r="C142" s="253"/>
      <c r="D142" s="178"/>
      <c r="E142" s="178"/>
      <c r="F142" s="178"/>
      <c r="G142" s="178"/>
      <c r="H142" s="178"/>
      <c r="I142" s="178"/>
      <c r="J142" s="211"/>
      <c r="K142" s="178"/>
      <c r="L142" s="211"/>
      <c r="M142" s="213"/>
      <c r="N142" s="178"/>
      <c r="O142" s="178"/>
      <c r="P142" s="178"/>
      <c r="Q142" s="205"/>
      <c r="R142" s="178"/>
      <c r="S142" s="197">
        <f t="shared" si="27"/>
        <v>0</v>
      </c>
      <c r="T142" s="197">
        <f t="shared" si="28"/>
        <v>0</v>
      </c>
      <c r="U142" s="178"/>
      <c r="V142" s="178"/>
      <c r="W142" s="178"/>
      <c r="X142" s="178"/>
      <c r="Y142" s="178"/>
      <c r="Z142" s="178"/>
      <c r="AA142" s="177">
        <f t="shared" si="33"/>
        <v>0</v>
      </c>
      <c r="AB142" s="177">
        <f t="shared" si="34"/>
        <v>0</v>
      </c>
      <c r="AC142" s="177">
        <f t="shared" si="30"/>
        <v>0</v>
      </c>
      <c r="AD142" s="187">
        <f t="shared" si="31"/>
        <v>0</v>
      </c>
      <c r="AE142" s="198">
        <f t="shared" si="32"/>
        <v>0</v>
      </c>
      <c r="AF142" s="190"/>
    </row>
    <row r="143" spans="2:32">
      <c r="B143" s="178"/>
      <c r="C143" s="253"/>
      <c r="D143" s="178"/>
      <c r="E143" s="178"/>
      <c r="F143" s="178"/>
      <c r="G143" s="178"/>
      <c r="H143" s="178"/>
      <c r="I143" s="178"/>
      <c r="J143" s="211"/>
      <c r="K143" s="178"/>
      <c r="L143" s="211"/>
      <c r="M143" s="213"/>
      <c r="N143" s="178"/>
      <c r="O143" s="178"/>
      <c r="P143" s="178"/>
      <c r="Q143" s="205"/>
      <c r="R143" s="178"/>
      <c r="S143" s="197">
        <f t="shared" si="27"/>
        <v>0</v>
      </c>
      <c r="T143" s="197">
        <f t="shared" si="28"/>
        <v>0</v>
      </c>
      <c r="U143" s="178"/>
      <c r="V143" s="178"/>
      <c r="W143" s="178"/>
      <c r="X143" s="178"/>
      <c r="Y143" s="178"/>
      <c r="Z143" s="178"/>
      <c r="AA143" s="177">
        <f t="shared" si="33"/>
        <v>0</v>
      </c>
      <c r="AB143" s="177">
        <f t="shared" si="34"/>
        <v>0</v>
      </c>
      <c r="AC143" s="177">
        <f t="shared" si="30"/>
        <v>0</v>
      </c>
      <c r="AD143" s="187">
        <f t="shared" si="31"/>
        <v>0</v>
      </c>
      <c r="AE143" s="198">
        <f t="shared" si="32"/>
        <v>0</v>
      </c>
      <c r="AF143" s="190"/>
    </row>
    <row r="144" spans="2:32">
      <c r="B144" s="178"/>
      <c r="C144" s="253"/>
      <c r="D144" s="178"/>
      <c r="E144" s="178"/>
      <c r="F144" s="178"/>
      <c r="G144" s="178"/>
      <c r="H144" s="178"/>
      <c r="I144" s="178"/>
      <c r="J144" s="211"/>
      <c r="K144" s="178"/>
      <c r="L144" s="211"/>
      <c r="M144" s="213"/>
      <c r="N144" s="178"/>
      <c r="O144" s="178"/>
      <c r="P144" s="178"/>
      <c r="Q144" s="205"/>
      <c r="R144" s="178"/>
      <c r="S144" s="197">
        <f t="shared" si="27"/>
        <v>0</v>
      </c>
      <c r="T144" s="197">
        <f t="shared" si="28"/>
        <v>0</v>
      </c>
      <c r="U144" s="178"/>
      <c r="V144" s="178"/>
      <c r="W144" s="178"/>
      <c r="X144" s="178"/>
      <c r="Y144" s="178"/>
      <c r="Z144" s="178"/>
      <c r="AA144" s="177">
        <f t="shared" si="33"/>
        <v>0</v>
      </c>
      <c r="AB144" s="177">
        <f t="shared" si="34"/>
        <v>0</v>
      </c>
      <c r="AC144" s="177">
        <f t="shared" si="30"/>
        <v>0</v>
      </c>
      <c r="AD144" s="187">
        <f t="shared" si="31"/>
        <v>0</v>
      </c>
      <c r="AE144" s="198">
        <f t="shared" si="32"/>
        <v>0</v>
      </c>
      <c r="AF144" s="190"/>
    </row>
    <row r="145" spans="2:32">
      <c r="B145" s="178"/>
      <c r="C145" s="253"/>
      <c r="D145" s="178"/>
      <c r="E145" s="178"/>
      <c r="F145" s="178"/>
      <c r="G145" s="178"/>
      <c r="H145" s="178"/>
      <c r="I145" s="178"/>
      <c r="J145" s="211"/>
      <c r="K145" s="178"/>
      <c r="L145" s="211"/>
      <c r="M145" s="213"/>
      <c r="N145" s="178"/>
      <c r="O145" s="178"/>
      <c r="P145" s="178"/>
      <c r="Q145" s="205"/>
      <c r="R145" s="178"/>
      <c r="S145" s="197">
        <f t="shared" si="27"/>
        <v>0</v>
      </c>
      <c r="T145" s="197">
        <f t="shared" si="28"/>
        <v>0</v>
      </c>
      <c r="U145" s="178"/>
      <c r="V145" s="178"/>
      <c r="W145" s="178"/>
      <c r="X145" s="178"/>
      <c r="Y145" s="178"/>
      <c r="Z145" s="178"/>
      <c r="AA145" s="177">
        <f t="shared" si="33"/>
        <v>0</v>
      </c>
      <c r="AB145" s="177">
        <f t="shared" si="34"/>
        <v>0</v>
      </c>
      <c r="AC145" s="177">
        <f t="shared" si="30"/>
        <v>0</v>
      </c>
      <c r="AD145" s="187">
        <f t="shared" si="31"/>
        <v>0</v>
      </c>
      <c r="AE145" s="198">
        <f t="shared" si="32"/>
        <v>0</v>
      </c>
      <c r="AF145" s="190"/>
    </row>
    <row r="146" spans="2:32">
      <c r="B146" s="178"/>
      <c r="C146" s="253"/>
      <c r="D146" s="178"/>
      <c r="E146" s="178"/>
      <c r="F146" s="178"/>
      <c r="G146" s="178"/>
      <c r="H146" s="178"/>
      <c r="I146" s="178"/>
      <c r="J146" s="211"/>
      <c r="K146" s="178"/>
      <c r="L146" s="211"/>
      <c r="M146" s="213"/>
      <c r="N146" s="178"/>
      <c r="O146" s="178"/>
      <c r="P146" s="178"/>
      <c r="Q146" s="205"/>
      <c r="R146" s="178"/>
      <c r="S146" s="197">
        <f t="shared" si="27"/>
        <v>0</v>
      </c>
      <c r="T146" s="197">
        <f t="shared" si="28"/>
        <v>0</v>
      </c>
      <c r="U146" s="178"/>
      <c r="V146" s="178"/>
      <c r="W146" s="178"/>
      <c r="X146" s="178"/>
      <c r="Y146" s="178"/>
      <c r="Z146" s="178"/>
      <c r="AA146" s="177">
        <f t="shared" si="33"/>
        <v>0</v>
      </c>
      <c r="AB146" s="177">
        <f t="shared" si="34"/>
        <v>0</v>
      </c>
      <c r="AC146" s="177">
        <f t="shared" si="30"/>
        <v>0</v>
      </c>
      <c r="AD146" s="187">
        <f t="shared" si="31"/>
        <v>0</v>
      </c>
      <c r="AE146" s="198">
        <f t="shared" si="32"/>
        <v>0</v>
      </c>
      <c r="AF146" s="190"/>
    </row>
    <row r="147" spans="2:32">
      <c r="B147" s="178"/>
      <c r="C147" s="253"/>
      <c r="D147" s="178"/>
      <c r="E147" s="178"/>
      <c r="F147" s="178"/>
      <c r="G147" s="178"/>
      <c r="H147" s="178"/>
      <c r="I147" s="178"/>
      <c r="J147" s="211"/>
      <c r="K147" s="178"/>
      <c r="L147" s="211"/>
      <c r="M147" s="213"/>
      <c r="N147" s="178"/>
      <c r="O147" s="178"/>
      <c r="P147" s="178"/>
      <c r="Q147" s="205"/>
      <c r="R147" s="178"/>
      <c r="S147" s="197">
        <f t="shared" si="27"/>
        <v>0</v>
      </c>
      <c r="T147" s="197">
        <f t="shared" si="28"/>
        <v>0</v>
      </c>
      <c r="U147" s="178"/>
      <c r="V147" s="178"/>
      <c r="W147" s="178"/>
      <c r="X147" s="178"/>
      <c r="Y147" s="178"/>
      <c r="Z147" s="178"/>
      <c r="AA147" s="177">
        <f t="shared" si="33"/>
        <v>0</v>
      </c>
      <c r="AB147" s="177">
        <f t="shared" si="34"/>
        <v>0</v>
      </c>
      <c r="AC147" s="177">
        <f t="shared" si="30"/>
        <v>0</v>
      </c>
      <c r="AD147" s="187">
        <f t="shared" si="31"/>
        <v>0</v>
      </c>
      <c r="AE147" s="198">
        <f t="shared" si="32"/>
        <v>0</v>
      </c>
      <c r="AF147" s="190"/>
    </row>
    <row r="148" spans="2:32">
      <c r="B148" s="178"/>
      <c r="C148" s="253"/>
      <c r="D148" s="178"/>
      <c r="E148" s="178"/>
      <c r="F148" s="178"/>
      <c r="G148" s="178"/>
      <c r="H148" s="178"/>
      <c r="I148" s="178"/>
      <c r="J148" s="211"/>
      <c r="K148" s="178"/>
      <c r="L148" s="211"/>
      <c r="M148" s="213"/>
      <c r="N148" s="178"/>
      <c r="O148" s="178"/>
      <c r="P148" s="178"/>
      <c r="Q148" s="205"/>
      <c r="R148" s="178"/>
      <c r="S148" s="197">
        <f t="shared" si="27"/>
        <v>0</v>
      </c>
      <c r="T148" s="197">
        <f t="shared" si="28"/>
        <v>0</v>
      </c>
      <c r="U148" s="178"/>
      <c r="V148" s="178"/>
      <c r="W148" s="178"/>
      <c r="X148" s="178"/>
      <c r="Y148" s="178"/>
      <c r="Z148" s="178"/>
      <c r="AA148" s="177">
        <f t="shared" si="33"/>
        <v>0</v>
      </c>
      <c r="AB148" s="177">
        <f t="shared" si="34"/>
        <v>0</v>
      </c>
      <c r="AC148" s="177">
        <f t="shared" si="30"/>
        <v>0</v>
      </c>
      <c r="AD148" s="187">
        <f t="shared" si="31"/>
        <v>0</v>
      </c>
      <c r="AE148" s="198">
        <f t="shared" si="32"/>
        <v>0</v>
      </c>
      <c r="AF148" s="190"/>
    </row>
    <row r="149" spans="2:32">
      <c r="B149" s="178"/>
      <c r="C149" s="253"/>
      <c r="D149" s="178"/>
      <c r="E149" s="178"/>
      <c r="F149" s="178"/>
      <c r="G149" s="178"/>
      <c r="H149" s="178"/>
      <c r="I149" s="178"/>
      <c r="J149" s="211"/>
      <c r="K149" s="178"/>
      <c r="L149" s="211"/>
      <c r="M149" s="213"/>
      <c r="N149" s="178"/>
      <c r="O149" s="178"/>
      <c r="P149" s="178"/>
      <c r="Q149" s="205"/>
      <c r="R149" s="178"/>
      <c r="S149" s="197">
        <f t="shared" si="27"/>
        <v>0</v>
      </c>
      <c r="T149" s="197">
        <f t="shared" si="28"/>
        <v>0</v>
      </c>
      <c r="U149" s="178"/>
      <c r="V149" s="178"/>
      <c r="W149" s="178"/>
      <c r="X149" s="178"/>
      <c r="Y149" s="178"/>
      <c r="Z149" s="178"/>
      <c r="AA149" s="177">
        <f t="shared" si="33"/>
        <v>0</v>
      </c>
      <c r="AB149" s="177">
        <f t="shared" si="34"/>
        <v>0</v>
      </c>
      <c r="AC149" s="177">
        <f t="shared" si="30"/>
        <v>0</v>
      </c>
      <c r="AD149" s="187">
        <f t="shared" si="31"/>
        <v>0</v>
      </c>
      <c r="AE149" s="198">
        <f t="shared" si="32"/>
        <v>0</v>
      </c>
      <c r="AF149" s="190"/>
    </row>
    <row r="150" spans="2:32">
      <c r="B150" s="178"/>
      <c r="C150" s="253"/>
      <c r="D150" s="178"/>
      <c r="E150" s="178"/>
      <c r="F150" s="178"/>
      <c r="G150" s="178"/>
      <c r="H150" s="178"/>
      <c r="I150" s="178"/>
      <c r="J150" s="211"/>
      <c r="K150" s="178"/>
      <c r="L150" s="211"/>
      <c r="M150" s="213"/>
      <c r="N150" s="178"/>
      <c r="O150" s="178"/>
      <c r="P150" s="178"/>
      <c r="Q150" s="205"/>
      <c r="R150" s="178"/>
      <c r="S150" s="197">
        <f t="shared" si="27"/>
        <v>0</v>
      </c>
      <c r="T150" s="197">
        <f t="shared" si="28"/>
        <v>0</v>
      </c>
      <c r="U150" s="178"/>
      <c r="V150" s="178"/>
      <c r="W150" s="178"/>
      <c r="X150" s="178"/>
      <c r="Y150" s="178"/>
      <c r="Z150" s="178"/>
      <c r="AA150" s="177">
        <f t="shared" si="33"/>
        <v>0</v>
      </c>
      <c r="AB150" s="177">
        <f t="shared" si="34"/>
        <v>0</v>
      </c>
      <c r="AC150" s="177">
        <f t="shared" si="30"/>
        <v>0</v>
      </c>
      <c r="AD150" s="187">
        <f t="shared" si="31"/>
        <v>0</v>
      </c>
      <c r="AE150" s="198">
        <f t="shared" si="32"/>
        <v>0</v>
      </c>
      <c r="AF150" s="190"/>
    </row>
    <row r="151" spans="2:32">
      <c r="B151" s="178"/>
      <c r="C151" s="253"/>
      <c r="D151" s="178"/>
      <c r="E151" s="178"/>
      <c r="F151" s="178"/>
      <c r="G151" s="178"/>
      <c r="H151" s="178"/>
      <c r="I151" s="178"/>
      <c r="J151" s="211"/>
      <c r="K151" s="178"/>
      <c r="L151" s="211"/>
      <c r="M151" s="213"/>
      <c r="N151" s="178"/>
      <c r="O151" s="178"/>
      <c r="P151" s="178"/>
      <c r="Q151" s="205"/>
      <c r="R151" s="178"/>
      <c r="S151" s="197">
        <f t="shared" si="27"/>
        <v>0</v>
      </c>
      <c r="T151" s="197">
        <f t="shared" si="28"/>
        <v>0</v>
      </c>
      <c r="U151" s="178"/>
      <c r="V151" s="178"/>
      <c r="W151" s="178"/>
      <c r="X151" s="178"/>
      <c r="Y151" s="178"/>
      <c r="Z151" s="178"/>
      <c r="AA151" s="177">
        <f t="shared" si="33"/>
        <v>0</v>
      </c>
      <c r="AB151" s="177">
        <f t="shared" si="34"/>
        <v>0</v>
      </c>
      <c r="AC151" s="177">
        <f t="shared" si="30"/>
        <v>0</v>
      </c>
      <c r="AD151" s="187">
        <f t="shared" si="31"/>
        <v>0</v>
      </c>
      <c r="AE151" s="198">
        <f t="shared" si="32"/>
        <v>0</v>
      </c>
      <c r="AF151" s="190"/>
    </row>
    <row r="152" spans="2:32">
      <c r="B152" s="178"/>
      <c r="C152" s="253"/>
      <c r="D152" s="178"/>
      <c r="E152" s="178"/>
      <c r="F152" s="178"/>
      <c r="G152" s="178"/>
      <c r="H152" s="178"/>
      <c r="I152" s="178"/>
      <c r="J152" s="211"/>
      <c r="K152" s="178"/>
      <c r="L152" s="211"/>
      <c r="M152" s="213"/>
      <c r="N152" s="178"/>
      <c r="O152" s="178"/>
      <c r="P152" s="178"/>
      <c r="Q152" s="205"/>
      <c r="R152" s="178"/>
      <c r="S152" s="197">
        <f t="shared" si="27"/>
        <v>0</v>
      </c>
      <c r="T152" s="197">
        <f t="shared" si="28"/>
        <v>0</v>
      </c>
      <c r="U152" s="178"/>
      <c r="V152" s="178"/>
      <c r="W152" s="178"/>
      <c r="X152" s="178"/>
      <c r="Y152" s="178"/>
      <c r="Z152" s="178"/>
      <c r="AA152" s="177">
        <f t="shared" si="33"/>
        <v>0</v>
      </c>
      <c r="AB152" s="177">
        <f t="shared" si="34"/>
        <v>0</v>
      </c>
      <c r="AC152" s="177">
        <f t="shared" si="30"/>
        <v>0</v>
      </c>
      <c r="AD152" s="187">
        <f t="shared" si="31"/>
        <v>0</v>
      </c>
      <c r="AE152" s="198">
        <f t="shared" si="32"/>
        <v>0</v>
      </c>
      <c r="AF152" s="190"/>
    </row>
    <row r="153" spans="2:32">
      <c r="B153" s="178"/>
      <c r="C153" s="253"/>
      <c r="D153" s="178"/>
      <c r="E153" s="178"/>
      <c r="F153" s="178"/>
      <c r="G153" s="178"/>
      <c r="H153" s="178"/>
      <c r="I153" s="178"/>
      <c r="J153" s="211"/>
      <c r="K153" s="178"/>
      <c r="L153" s="211"/>
      <c r="M153" s="213"/>
      <c r="N153" s="178"/>
      <c r="O153" s="178"/>
      <c r="P153" s="178"/>
      <c r="Q153" s="205"/>
      <c r="R153" s="178"/>
      <c r="S153" s="197">
        <f t="shared" si="27"/>
        <v>0</v>
      </c>
      <c r="T153" s="197">
        <f t="shared" si="28"/>
        <v>0</v>
      </c>
      <c r="U153" s="178"/>
      <c r="V153" s="178"/>
      <c r="W153" s="178"/>
      <c r="X153" s="178"/>
      <c r="Y153" s="178"/>
      <c r="Z153" s="178"/>
      <c r="AA153" s="177">
        <f t="shared" si="33"/>
        <v>0</v>
      </c>
      <c r="AB153" s="177">
        <f t="shared" si="34"/>
        <v>0</v>
      </c>
      <c r="AC153" s="177">
        <f t="shared" si="30"/>
        <v>0</v>
      </c>
      <c r="AD153" s="187">
        <f t="shared" si="31"/>
        <v>0</v>
      </c>
      <c r="AE153" s="198">
        <f t="shared" si="32"/>
        <v>0</v>
      </c>
      <c r="AF153" s="190"/>
    </row>
    <row r="154" spans="2:32">
      <c r="B154" s="178"/>
      <c r="C154" s="253"/>
      <c r="D154" s="178"/>
      <c r="E154" s="178"/>
      <c r="F154" s="178"/>
      <c r="G154" s="178"/>
      <c r="H154" s="178"/>
      <c r="I154" s="178"/>
      <c r="J154" s="211"/>
      <c r="K154" s="178"/>
      <c r="L154" s="211"/>
      <c r="M154" s="213"/>
      <c r="N154" s="178"/>
      <c r="O154" s="178"/>
      <c r="P154" s="178"/>
      <c r="Q154" s="205"/>
      <c r="R154" s="178"/>
      <c r="S154" s="197">
        <f t="shared" si="27"/>
        <v>0</v>
      </c>
      <c r="T154" s="197">
        <f t="shared" si="28"/>
        <v>0</v>
      </c>
      <c r="U154" s="178"/>
      <c r="V154" s="178"/>
      <c r="W154" s="178"/>
      <c r="X154" s="178"/>
      <c r="Y154" s="178"/>
      <c r="Z154" s="178"/>
      <c r="AA154" s="177">
        <f t="shared" si="33"/>
        <v>0</v>
      </c>
      <c r="AB154" s="177">
        <f t="shared" si="34"/>
        <v>0</v>
      </c>
      <c r="AC154" s="177">
        <f t="shared" si="30"/>
        <v>0</v>
      </c>
      <c r="AD154" s="187">
        <f t="shared" si="31"/>
        <v>0</v>
      </c>
      <c r="AE154" s="198">
        <f t="shared" si="32"/>
        <v>0</v>
      </c>
      <c r="AF154" s="190"/>
    </row>
    <row r="155" spans="2:32">
      <c r="B155" s="178"/>
      <c r="C155" s="253"/>
      <c r="D155" s="178"/>
      <c r="E155" s="178"/>
      <c r="F155" s="178"/>
      <c r="G155" s="178"/>
      <c r="H155" s="178"/>
      <c r="I155" s="178"/>
      <c r="J155" s="211"/>
      <c r="K155" s="178"/>
      <c r="L155" s="211"/>
      <c r="M155" s="213"/>
      <c r="N155" s="178"/>
      <c r="O155" s="178"/>
      <c r="P155" s="178"/>
      <c r="Q155" s="205"/>
      <c r="R155" s="178"/>
      <c r="S155" s="197">
        <f t="shared" si="27"/>
        <v>0</v>
      </c>
      <c r="T155" s="197">
        <f t="shared" si="28"/>
        <v>0</v>
      </c>
      <c r="U155" s="178"/>
      <c r="V155" s="178"/>
      <c r="W155" s="178"/>
      <c r="X155" s="178"/>
      <c r="Y155" s="178"/>
      <c r="Z155" s="178"/>
      <c r="AA155" s="177">
        <f t="shared" si="33"/>
        <v>0</v>
      </c>
      <c r="AB155" s="177">
        <f t="shared" si="34"/>
        <v>0</v>
      </c>
      <c r="AC155" s="177">
        <f t="shared" si="30"/>
        <v>0</v>
      </c>
      <c r="AD155" s="187">
        <f t="shared" si="31"/>
        <v>0</v>
      </c>
      <c r="AE155" s="198">
        <f t="shared" si="32"/>
        <v>0</v>
      </c>
      <c r="AF155" s="190"/>
    </row>
    <row r="156" spans="2:32">
      <c r="B156" s="178"/>
      <c r="C156" s="253"/>
      <c r="D156" s="178"/>
      <c r="E156" s="178"/>
      <c r="F156" s="178"/>
      <c r="G156" s="178"/>
      <c r="H156" s="178"/>
      <c r="I156" s="178"/>
      <c r="J156" s="211"/>
      <c r="K156" s="178"/>
      <c r="L156" s="211"/>
      <c r="M156" s="213"/>
      <c r="N156" s="178"/>
      <c r="O156" s="178"/>
      <c r="P156" s="178"/>
      <c r="Q156" s="205"/>
      <c r="R156" s="178"/>
      <c r="S156" s="197">
        <f t="shared" si="27"/>
        <v>0</v>
      </c>
      <c r="T156" s="197">
        <f t="shared" si="28"/>
        <v>0</v>
      </c>
      <c r="U156" s="178"/>
      <c r="V156" s="178"/>
      <c r="W156" s="178"/>
      <c r="X156" s="178"/>
      <c r="Y156" s="178"/>
      <c r="Z156" s="178"/>
      <c r="AA156" s="177">
        <f t="shared" si="33"/>
        <v>0</v>
      </c>
      <c r="AB156" s="177">
        <f t="shared" si="34"/>
        <v>0</v>
      </c>
      <c r="AC156" s="177">
        <f t="shared" si="30"/>
        <v>0</v>
      </c>
      <c r="AD156" s="187">
        <f t="shared" si="31"/>
        <v>0</v>
      </c>
      <c r="AE156" s="198">
        <f t="shared" si="32"/>
        <v>0</v>
      </c>
      <c r="AF156" s="190"/>
    </row>
    <row r="157" spans="2:32">
      <c r="B157" s="178"/>
      <c r="C157" s="253"/>
      <c r="D157" s="178"/>
      <c r="E157" s="178"/>
      <c r="F157" s="178"/>
      <c r="G157" s="178"/>
      <c r="H157" s="178"/>
      <c r="I157" s="178"/>
      <c r="J157" s="211"/>
      <c r="K157" s="178"/>
      <c r="L157" s="211"/>
      <c r="M157" s="213"/>
      <c r="N157" s="178"/>
      <c r="O157" s="178"/>
      <c r="P157" s="178"/>
      <c r="Q157" s="205"/>
      <c r="R157" s="178"/>
      <c r="S157" s="197">
        <f t="shared" si="27"/>
        <v>0</v>
      </c>
      <c r="T157" s="197">
        <f t="shared" si="28"/>
        <v>0</v>
      </c>
      <c r="U157" s="178"/>
      <c r="V157" s="178"/>
      <c r="W157" s="178"/>
      <c r="X157" s="178"/>
      <c r="Y157" s="178"/>
      <c r="Z157" s="178"/>
      <c r="AA157" s="177">
        <f t="shared" si="33"/>
        <v>0</v>
      </c>
      <c r="AB157" s="177">
        <f t="shared" si="34"/>
        <v>0</v>
      </c>
      <c r="AC157" s="177">
        <f t="shared" si="30"/>
        <v>0</v>
      </c>
      <c r="AD157" s="187">
        <f t="shared" si="31"/>
        <v>0</v>
      </c>
      <c r="AE157" s="198">
        <f t="shared" si="32"/>
        <v>0</v>
      </c>
      <c r="AF157" s="190"/>
    </row>
    <row r="158" spans="2:32">
      <c r="B158" s="178"/>
      <c r="C158" s="253"/>
      <c r="D158" s="178"/>
      <c r="E158" s="178"/>
      <c r="F158" s="178"/>
      <c r="G158" s="178"/>
      <c r="H158" s="178"/>
      <c r="I158" s="178"/>
      <c r="J158" s="178"/>
      <c r="K158" s="178"/>
      <c r="L158" s="178"/>
      <c r="M158" s="178"/>
      <c r="N158" s="178"/>
      <c r="O158" s="178"/>
      <c r="P158" s="178"/>
      <c r="Q158" s="205"/>
      <c r="R158" s="178"/>
      <c r="S158" s="197">
        <f t="shared" si="27"/>
        <v>0</v>
      </c>
      <c r="T158" s="197">
        <f t="shared" si="28"/>
        <v>0</v>
      </c>
      <c r="U158" s="178"/>
      <c r="V158" s="178"/>
      <c r="W158" s="178"/>
      <c r="X158" s="178"/>
      <c r="Y158" s="178"/>
      <c r="Z158" s="178"/>
      <c r="AA158" s="177">
        <f t="shared" si="33"/>
        <v>0</v>
      </c>
      <c r="AB158" s="177">
        <f t="shared" si="34"/>
        <v>0</v>
      </c>
      <c r="AC158" s="177">
        <f t="shared" si="30"/>
        <v>0</v>
      </c>
      <c r="AD158" s="187">
        <f t="shared" si="31"/>
        <v>0</v>
      </c>
      <c r="AE158" s="198">
        <f t="shared" si="32"/>
        <v>0</v>
      </c>
      <c r="AF158" s="190"/>
    </row>
    <row r="159" spans="2:32">
      <c r="B159" s="178"/>
      <c r="C159" s="253"/>
      <c r="D159" s="178"/>
      <c r="E159" s="178"/>
      <c r="F159" s="178"/>
      <c r="G159" s="178"/>
      <c r="H159" s="178"/>
      <c r="I159" s="178"/>
      <c r="J159" s="50"/>
      <c r="K159" s="178"/>
      <c r="L159" s="50"/>
      <c r="M159" s="52"/>
      <c r="N159" s="178"/>
      <c r="O159" s="178"/>
      <c r="P159" s="178"/>
      <c r="Q159" s="205"/>
      <c r="R159" s="178"/>
      <c r="S159" s="197">
        <f t="shared" si="27"/>
        <v>0</v>
      </c>
      <c r="T159" s="197">
        <f t="shared" si="28"/>
        <v>0</v>
      </c>
      <c r="U159" s="178"/>
      <c r="V159" s="178"/>
      <c r="W159" s="178"/>
      <c r="X159" s="178"/>
      <c r="Y159" s="178"/>
      <c r="Z159" s="178"/>
      <c r="AA159" s="177">
        <f t="shared" si="33"/>
        <v>0</v>
      </c>
      <c r="AB159" s="177">
        <f t="shared" si="34"/>
        <v>0</v>
      </c>
      <c r="AC159" s="177">
        <f t="shared" si="30"/>
        <v>0</v>
      </c>
      <c r="AD159" s="187">
        <f t="shared" si="31"/>
        <v>0</v>
      </c>
      <c r="AE159" s="198">
        <f t="shared" si="32"/>
        <v>0</v>
      </c>
      <c r="AF159" s="190"/>
    </row>
    <row r="160" spans="2:32">
      <c r="B160" s="178"/>
      <c r="C160" s="253"/>
      <c r="D160" s="178"/>
      <c r="E160" s="178"/>
      <c r="F160" s="178"/>
      <c r="G160" s="178"/>
      <c r="H160" s="178"/>
      <c r="I160" s="178"/>
      <c r="J160" s="50"/>
      <c r="K160" s="178"/>
      <c r="L160" s="50"/>
      <c r="M160" s="52"/>
      <c r="N160" s="178"/>
      <c r="O160" s="178"/>
      <c r="P160" s="178"/>
      <c r="Q160" s="205"/>
      <c r="R160" s="178"/>
      <c r="S160" s="197">
        <f t="shared" si="27"/>
        <v>0</v>
      </c>
      <c r="T160" s="197">
        <f t="shared" si="28"/>
        <v>0</v>
      </c>
      <c r="U160" s="178"/>
      <c r="V160" s="178"/>
      <c r="W160" s="178"/>
      <c r="X160" s="178"/>
      <c r="Y160" s="178"/>
      <c r="Z160" s="178"/>
      <c r="AA160" s="177">
        <f t="shared" si="33"/>
        <v>0</v>
      </c>
      <c r="AB160" s="177">
        <f t="shared" si="34"/>
        <v>0</v>
      </c>
      <c r="AC160" s="177">
        <f t="shared" si="30"/>
        <v>0</v>
      </c>
      <c r="AD160" s="187">
        <f t="shared" si="31"/>
        <v>0</v>
      </c>
      <c r="AE160" s="198">
        <f t="shared" si="32"/>
        <v>0</v>
      </c>
      <c r="AF160" s="190"/>
    </row>
    <row r="161" spans="2:32">
      <c r="B161" s="178"/>
      <c r="C161" s="253"/>
      <c r="D161" s="178"/>
      <c r="E161" s="178"/>
      <c r="F161" s="178"/>
      <c r="G161" s="178"/>
      <c r="H161" s="178"/>
      <c r="I161" s="178"/>
      <c r="J161" s="178"/>
      <c r="K161" s="178"/>
      <c r="L161" s="178"/>
      <c r="M161" s="178"/>
      <c r="N161" s="178"/>
      <c r="O161" s="178"/>
      <c r="P161" s="178"/>
      <c r="Q161" s="205"/>
      <c r="R161" s="178"/>
      <c r="S161" s="197"/>
      <c r="T161" s="197"/>
      <c r="U161" s="178"/>
      <c r="V161" s="178"/>
      <c r="W161" s="178"/>
      <c r="X161" s="178"/>
      <c r="Y161" s="178"/>
      <c r="Z161" s="178"/>
      <c r="AA161" s="177"/>
      <c r="AB161" s="177"/>
      <c r="AC161" s="177"/>
      <c r="AD161" s="187"/>
      <c r="AE161" s="198"/>
      <c r="AF161" s="190"/>
    </row>
    <row r="162" spans="2:32">
      <c r="B162" s="178"/>
      <c r="C162" s="253"/>
      <c r="D162" s="178"/>
      <c r="E162" s="178"/>
      <c r="F162" s="178"/>
      <c r="G162" s="178"/>
      <c r="H162" s="178"/>
      <c r="I162" s="178"/>
      <c r="J162" s="178"/>
      <c r="K162" s="178"/>
      <c r="L162" s="178"/>
      <c r="M162" s="178"/>
      <c r="N162" s="178"/>
      <c r="O162" s="178"/>
      <c r="P162" s="178"/>
      <c r="Q162" s="205"/>
      <c r="R162" s="178"/>
      <c r="S162" s="197"/>
      <c r="T162" s="197"/>
      <c r="U162" s="178"/>
      <c r="V162" s="178"/>
      <c r="W162" s="178"/>
      <c r="X162" s="178"/>
      <c r="Y162" s="178"/>
      <c r="Z162" s="178"/>
      <c r="AA162" s="177"/>
      <c r="AB162" s="177"/>
      <c r="AC162" s="177"/>
      <c r="AD162" s="187"/>
      <c r="AE162" s="198"/>
      <c r="AF162" s="190"/>
    </row>
    <row r="163" spans="2:32">
      <c r="B163" s="178"/>
      <c r="C163" s="253"/>
      <c r="D163" s="178"/>
      <c r="E163" s="178"/>
      <c r="F163" s="178"/>
      <c r="G163" s="178"/>
      <c r="H163" s="178"/>
      <c r="I163" s="178"/>
      <c r="J163" s="178"/>
      <c r="K163" s="178"/>
      <c r="L163" s="178"/>
      <c r="M163" s="178"/>
      <c r="N163" s="178"/>
      <c r="O163" s="178"/>
      <c r="P163" s="178"/>
      <c r="Q163" s="205"/>
      <c r="R163" s="178"/>
      <c r="S163" s="197"/>
      <c r="T163" s="197"/>
      <c r="U163" s="178"/>
      <c r="V163" s="178"/>
      <c r="W163" s="178"/>
      <c r="X163" s="178"/>
      <c r="Y163" s="178"/>
      <c r="Z163" s="178"/>
      <c r="AA163" s="177"/>
      <c r="AB163" s="177"/>
      <c r="AC163" s="177"/>
      <c r="AD163" s="187"/>
      <c r="AE163" s="198"/>
      <c r="AF163" s="190"/>
    </row>
    <row r="164" spans="2:32">
      <c r="B164" s="178"/>
      <c r="C164" s="253"/>
      <c r="D164" s="178"/>
      <c r="E164" s="178"/>
      <c r="F164" s="178"/>
      <c r="G164" s="178"/>
      <c r="H164" s="178"/>
      <c r="I164" s="178"/>
      <c r="J164" s="178"/>
      <c r="K164" s="178"/>
      <c r="L164" s="178"/>
      <c r="M164" s="178"/>
      <c r="N164" s="178"/>
      <c r="O164" s="178"/>
      <c r="P164" s="178"/>
      <c r="Q164" s="205"/>
      <c r="R164" s="178"/>
      <c r="S164" s="197"/>
      <c r="T164" s="197"/>
      <c r="U164" s="178"/>
      <c r="V164" s="178"/>
      <c r="W164" s="178"/>
      <c r="X164" s="178"/>
      <c r="Y164" s="178"/>
      <c r="Z164" s="178"/>
      <c r="AA164" s="177"/>
      <c r="AB164" s="177"/>
      <c r="AC164" s="177"/>
      <c r="AD164" s="187"/>
      <c r="AE164" s="198"/>
      <c r="AF164" s="190"/>
    </row>
    <row r="165" spans="2:32">
      <c r="B165" s="178"/>
      <c r="C165" s="253"/>
      <c r="D165" s="178"/>
      <c r="E165" s="178"/>
      <c r="F165" s="178"/>
      <c r="G165" s="178"/>
      <c r="H165" s="178"/>
      <c r="I165" s="178"/>
      <c r="J165" s="178"/>
      <c r="K165" s="178"/>
      <c r="L165" s="178"/>
      <c r="M165" s="178"/>
      <c r="N165" s="178"/>
      <c r="O165" s="178"/>
      <c r="P165" s="178"/>
      <c r="Q165" s="205"/>
      <c r="R165" s="178"/>
      <c r="S165" s="197"/>
      <c r="T165" s="197"/>
      <c r="U165" s="178"/>
      <c r="V165" s="178"/>
      <c r="W165" s="178"/>
      <c r="X165" s="178"/>
      <c r="Y165" s="178"/>
      <c r="Z165" s="178"/>
      <c r="AA165" s="177"/>
      <c r="AB165" s="177"/>
      <c r="AC165" s="177"/>
      <c r="AD165" s="187"/>
      <c r="AE165" s="198"/>
      <c r="AF165" s="190"/>
    </row>
    <row r="166" spans="2:32">
      <c r="B166" s="178"/>
      <c r="C166" s="253"/>
      <c r="D166" s="178"/>
      <c r="E166" s="178"/>
      <c r="F166" s="178"/>
      <c r="G166" s="178"/>
      <c r="H166" s="178"/>
      <c r="I166" s="178"/>
      <c r="J166" s="178"/>
      <c r="K166" s="178"/>
      <c r="L166" s="178"/>
      <c r="M166" s="178"/>
      <c r="N166" s="178"/>
      <c r="O166" s="178"/>
      <c r="P166" s="178"/>
      <c r="Q166" s="205"/>
      <c r="R166" s="178"/>
      <c r="S166" s="197"/>
      <c r="T166" s="197"/>
      <c r="U166" s="178"/>
      <c r="V166" s="178"/>
      <c r="W166" s="178"/>
      <c r="X166" s="178"/>
      <c r="Y166" s="178"/>
      <c r="Z166" s="178"/>
      <c r="AA166" s="177"/>
      <c r="AB166" s="177"/>
      <c r="AC166" s="177"/>
      <c r="AD166" s="187"/>
      <c r="AE166" s="198"/>
      <c r="AF166" s="190"/>
    </row>
    <row r="167" spans="2:32">
      <c r="B167" s="178"/>
      <c r="C167" s="253"/>
      <c r="D167" s="178"/>
      <c r="E167" s="178"/>
      <c r="F167" s="178"/>
      <c r="G167" s="178"/>
      <c r="H167" s="178"/>
      <c r="I167" s="178"/>
      <c r="J167" s="178"/>
      <c r="K167" s="178"/>
      <c r="L167" s="178"/>
      <c r="M167" s="178"/>
      <c r="N167" s="178"/>
      <c r="O167" s="178"/>
      <c r="P167" s="178"/>
      <c r="Q167" s="205"/>
      <c r="R167" s="178"/>
      <c r="S167" s="197"/>
      <c r="T167" s="197"/>
      <c r="U167" s="178"/>
      <c r="V167" s="178"/>
      <c r="W167" s="178"/>
      <c r="X167" s="178"/>
      <c r="Y167" s="178"/>
      <c r="Z167" s="178"/>
      <c r="AA167" s="177"/>
      <c r="AB167" s="177"/>
      <c r="AC167" s="177"/>
      <c r="AD167" s="187"/>
      <c r="AE167" s="198"/>
      <c r="AF167" s="190"/>
    </row>
    <row r="168" spans="2:32">
      <c r="B168" s="178"/>
      <c r="C168" s="253"/>
      <c r="D168" s="178"/>
      <c r="E168" s="178"/>
      <c r="F168" s="178"/>
      <c r="G168" s="178"/>
      <c r="H168" s="178"/>
      <c r="I168" s="178"/>
      <c r="J168" s="178"/>
      <c r="K168" s="178"/>
      <c r="L168" s="178"/>
      <c r="M168" s="178"/>
      <c r="N168" s="178"/>
      <c r="O168" s="178"/>
      <c r="P168" s="178"/>
      <c r="Q168" s="205"/>
      <c r="R168" s="178"/>
      <c r="S168" s="197"/>
      <c r="T168" s="197"/>
      <c r="U168" s="178"/>
      <c r="V168" s="178"/>
      <c r="W168" s="178"/>
      <c r="X168" s="178"/>
      <c r="Y168" s="178"/>
      <c r="Z168" s="178"/>
      <c r="AA168" s="177"/>
      <c r="AB168" s="177"/>
      <c r="AC168" s="177"/>
      <c r="AD168" s="187"/>
      <c r="AE168" s="198"/>
      <c r="AF168" s="190"/>
    </row>
    <row r="169" spans="2:32">
      <c r="B169" s="178"/>
      <c r="C169" s="253"/>
      <c r="D169" s="178"/>
      <c r="E169" s="178"/>
      <c r="F169" s="178"/>
      <c r="G169" s="178"/>
      <c r="H169" s="178"/>
      <c r="I169" s="178"/>
      <c r="J169" s="178"/>
      <c r="K169" s="178"/>
      <c r="L169" s="178"/>
      <c r="M169" s="178"/>
      <c r="N169" s="178"/>
      <c r="O169" s="178"/>
      <c r="P169" s="178"/>
      <c r="Q169" s="205"/>
      <c r="R169" s="178"/>
      <c r="S169" s="197"/>
      <c r="T169" s="197"/>
      <c r="U169" s="178"/>
      <c r="V169" s="178"/>
      <c r="W169" s="178"/>
      <c r="X169" s="178"/>
      <c r="Y169" s="178"/>
      <c r="Z169" s="178"/>
      <c r="AA169" s="177"/>
      <c r="AB169" s="177"/>
      <c r="AC169" s="177"/>
      <c r="AD169" s="187"/>
      <c r="AE169" s="198"/>
      <c r="AF169" s="190"/>
    </row>
    <row r="170" spans="2:32">
      <c r="B170" s="178"/>
      <c r="C170" s="253"/>
      <c r="D170" s="178"/>
      <c r="E170" s="178"/>
      <c r="F170" s="178"/>
      <c r="G170" s="178"/>
      <c r="H170" s="178"/>
      <c r="I170" s="178"/>
      <c r="J170" s="178"/>
      <c r="K170" s="178"/>
      <c r="L170" s="178"/>
      <c r="M170" s="178"/>
      <c r="N170" s="178"/>
      <c r="O170" s="178"/>
      <c r="P170" s="178"/>
      <c r="Q170" s="205"/>
      <c r="R170" s="178"/>
      <c r="S170" s="197"/>
      <c r="T170" s="197"/>
      <c r="U170" s="178"/>
      <c r="V170" s="178"/>
      <c r="W170" s="178"/>
      <c r="X170" s="178"/>
      <c r="Y170" s="178"/>
      <c r="Z170" s="178"/>
      <c r="AA170" s="177"/>
      <c r="AB170" s="177"/>
      <c r="AC170" s="177"/>
      <c r="AD170" s="187"/>
      <c r="AE170" s="198"/>
      <c r="AF170" s="190"/>
    </row>
    <row r="171" spans="2:32">
      <c r="B171" s="189"/>
      <c r="C171" s="254"/>
      <c r="D171" s="189"/>
      <c r="E171" s="189"/>
      <c r="F171" s="178"/>
      <c r="G171" s="178"/>
      <c r="H171" s="178"/>
      <c r="I171" s="178"/>
      <c r="J171" s="178"/>
      <c r="K171" s="178"/>
      <c r="L171" s="178"/>
      <c r="M171" s="178"/>
      <c r="N171" s="178"/>
      <c r="O171" s="178"/>
      <c r="P171" s="178"/>
      <c r="Q171" s="205"/>
      <c r="R171" s="178"/>
      <c r="S171" s="197"/>
      <c r="T171" s="197"/>
      <c r="U171" s="178"/>
      <c r="V171" s="178"/>
      <c r="W171" s="178"/>
      <c r="X171" s="178"/>
      <c r="Y171" s="178"/>
      <c r="Z171" s="178"/>
      <c r="AA171" s="177"/>
      <c r="AB171" s="177"/>
      <c r="AC171" s="177"/>
      <c r="AD171" s="187"/>
      <c r="AE171" s="198"/>
      <c r="AF171" s="190"/>
    </row>
    <row r="172" spans="2:32">
      <c r="B172" s="189"/>
      <c r="C172" s="254"/>
      <c r="D172" s="189"/>
      <c r="E172" s="189"/>
      <c r="F172" s="178"/>
      <c r="G172" s="178"/>
      <c r="H172" s="178"/>
      <c r="I172" s="178"/>
      <c r="J172" s="178"/>
      <c r="K172" s="178"/>
      <c r="L172" s="178"/>
      <c r="M172" s="178"/>
      <c r="N172" s="178"/>
      <c r="O172" s="178"/>
      <c r="P172" s="178"/>
      <c r="Q172" s="205"/>
      <c r="R172" s="178"/>
      <c r="S172" s="197"/>
      <c r="T172" s="197"/>
      <c r="U172" s="178"/>
      <c r="V172" s="178"/>
      <c r="W172" s="178"/>
      <c r="X172" s="178"/>
      <c r="Y172" s="178"/>
      <c r="Z172" s="178"/>
      <c r="AA172" s="177"/>
      <c r="AB172" s="177"/>
      <c r="AC172" s="177"/>
      <c r="AD172" s="187"/>
      <c r="AE172" s="198"/>
      <c r="AF172" s="190"/>
    </row>
    <row r="173" spans="2:32">
      <c r="B173" s="189"/>
      <c r="C173" s="254"/>
      <c r="D173" s="189"/>
      <c r="E173" s="189"/>
      <c r="F173" s="178"/>
      <c r="G173" s="178"/>
      <c r="H173" s="178"/>
      <c r="I173" s="178"/>
      <c r="J173" s="178"/>
      <c r="K173" s="178"/>
      <c r="L173" s="178"/>
      <c r="M173" s="178"/>
      <c r="N173" s="178"/>
      <c r="O173" s="178"/>
      <c r="P173" s="178"/>
      <c r="Q173" s="205"/>
      <c r="R173" s="178"/>
      <c r="S173" s="197"/>
      <c r="T173" s="197"/>
      <c r="U173" s="178"/>
      <c r="V173" s="178"/>
      <c r="W173" s="178"/>
      <c r="X173" s="178"/>
      <c r="Y173" s="178"/>
      <c r="Z173" s="178"/>
      <c r="AA173" s="177"/>
      <c r="AB173" s="177"/>
      <c r="AC173" s="177"/>
      <c r="AD173" s="187"/>
      <c r="AE173" s="198"/>
      <c r="AF173" s="190"/>
    </row>
    <row r="174" spans="2:32">
      <c r="B174" s="189"/>
      <c r="C174" s="254"/>
      <c r="D174" s="189"/>
      <c r="E174" s="189"/>
      <c r="F174" s="178"/>
      <c r="G174" s="178"/>
      <c r="H174" s="178"/>
      <c r="I174" s="178"/>
      <c r="J174" s="178"/>
      <c r="K174" s="178"/>
      <c r="L174" s="178"/>
      <c r="M174" s="178"/>
      <c r="N174" s="178"/>
      <c r="O174" s="178"/>
      <c r="P174" s="178"/>
      <c r="Q174" s="205"/>
      <c r="R174" s="178"/>
      <c r="S174" s="197"/>
      <c r="T174" s="197"/>
      <c r="U174" s="178"/>
      <c r="V174" s="178"/>
      <c r="W174" s="178"/>
      <c r="X174" s="178"/>
      <c r="Y174" s="178"/>
      <c r="Z174" s="178"/>
      <c r="AA174" s="177"/>
      <c r="AB174" s="177"/>
      <c r="AC174" s="177"/>
      <c r="AD174" s="187"/>
      <c r="AE174" s="198"/>
      <c r="AF174" s="190"/>
    </row>
    <row r="175" spans="2:32">
      <c r="B175" s="189"/>
      <c r="C175" s="254"/>
      <c r="D175" s="189"/>
      <c r="E175" s="189"/>
      <c r="F175" s="178"/>
      <c r="G175" s="178"/>
      <c r="H175" s="178"/>
      <c r="I175" s="178"/>
      <c r="J175" s="178"/>
      <c r="K175" s="178"/>
      <c r="L175" s="178"/>
      <c r="M175" s="178"/>
      <c r="N175" s="178"/>
      <c r="O175" s="178"/>
      <c r="P175" s="178"/>
      <c r="Q175" s="205"/>
      <c r="R175" s="178"/>
      <c r="S175" s="197"/>
      <c r="T175" s="197"/>
      <c r="U175" s="178"/>
      <c r="V175" s="178"/>
      <c r="W175" s="178"/>
      <c r="X175" s="178"/>
      <c r="Y175" s="178"/>
      <c r="Z175" s="178"/>
      <c r="AA175" s="177"/>
      <c r="AB175" s="177"/>
      <c r="AC175" s="177"/>
      <c r="AD175" s="187"/>
      <c r="AE175" s="198"/>
      <c r="AF175" s="190"/>
    </row>
    <row r="176" spans="2:32">
      <c r="B176" s="178"/>
      <c r="C176" s="253"/>
      <c r="D176" s="178"/>
      <c r="E176" s="178"/>
      <c r="F176" s="178"/>
      <c r="G176" s="178"/>
      <c r="H176" s="178"/>
      <c r="I176" s="178"/>
      <c r="J176" s="178"/>
      <c r="K176" s="178"/>
      <c r="L176" s="178"/>
      <c r="M176" s="178"/>
      <c r="N176" s="178"/>
      <c r="O176" s="178"/>
      <c r="P176" s="178"/>
      <c r="Q176" s="205"/>
      <c r="R176" s="178"/>
      <c r="S176" s="197"/>
      <c r="T176" s="197"/>
      <c r="U176" s="178"/>
      <c r="V176" s="178"/>
      <c r="W176" s="178"/>
      <c r="X176" s="178"/>
      <c r="Y176" s="178"/>
      <c r="Z176" s="178"/>
      <c r="AA176" s="177"/>
      <c r="AB176" s="177"/>
      <c r="AC176" s="177"/>
      <c r="AD176" s="187"/>
      <c r="AE176" s="198"/>
      <c r="AF176" s="190"/>
    </row>
    <row r="177" spans="2:32">
      <c r="B177" s="178"/>
      <c r="C177" s="253"/>
      <c r="D177" s="178"/>
      <c r="E177" s="178"/>
      <c r="F177" s="178"/>
      <c r="G177" s="178"/>
      <c r="H177" s="178"/>
      <c r="I177" s="178"/>
      <c r="J177" s="178"/>
      <c r="K177" s="178"/>
      <c r="L177" s="178"/>
      <c r="M177" s="178"/>
      <c r="N177" s="178"/>
      <c r="O177" s="178"/>
      <c r="P177" s="178"/>
      <c r="Q177" s="205"/>
      <c r="R177" s="178"/>
      <c r="S177" s="197"/>
      <c r="T177" s="197"/>
      <c r="U177" s="178"/>
      <c r="V177" s="178"/>
      <c r="W177" s="178"/>
      <c r="X177" s="178"/>
      <c r="Y177" s="178"/>
      <c r="Z177" s="178"/>
      <c r="AA177" s="177"/>
      <c r="AB177" s="177"/>
      <c r="AC177" s="177"/>
      <c r="AD177" s="187"/>
      <c r="AE177" s="198"/>
      <c r="AF177" s="190"/>
    </row>
    <row r="178" spans="2:32">
      <c r="B178" s="178"/>
      <c r="C178" s="253"/>
      <c r="D178" s="178"/>
      <c r="E178" s="178"/>
      <c r="F178" s="178"/>
      <c r="G178" s="178"/>
      <c r="H178" s="178"/>
      <c r="I178" s="178"/>
      <c r="J178" s="178"/>
      <c r="K178" s="178"/>
      <c r="L178" s="178"/>
      <c r="M178" s="178"/>
      <c r="N178" s="178"/>
      <c r="O178" s="178"/>
      <c r="P178" s="178"/>
      <c r="Q178" s="205"/>
      <c r="R178" s="178"/>
      <c r="S178" s="197"/>
      <c r="T178" s="197"/>
      <c r="U178" s="178"/>
      <c r="V178" s="178"/>
      <c r="W178" s="178"/>
      <c r="X178" s="178"/>
      <c r="Y178" s="178"/>
      <c r="Z178" s="178"/>
      <c r="AA178" s="177"/>
      <c r="AB178" s="177"/>
      <c r="AC178" s="177"/>
      <c r="AD178" s="187"/>
      <c r="AE178" s="198"/>
      <c r="AF178" s="190"/>
    </row>
    <row r="179" spans="2:32">
      <c r="B179" s="178"/>
      <c r="C179" s="253"/>
      <c r="D179" s="178"/>
      <c r="E179" s="178"/>
      <c r="F179" s="178"/>
      <c r="G179" s="178"/>
      <c r="H179" s="178"/>
      <c r="I179" s="178"/>
      <c r="J179" s="178"/>
      <c r="K179" s="178"/>
      <c r="L179" s="178"/>
      <c r="M179" s="178"/>
      <c r="N179" s="178"/>
      <c r="O179" s="178"/>
      <c r="P179" s="178"/>
      <c r="Q179" s="205"/>
      <c r="R179" s="178"/>
      <c r="S179" s="197"/>
      <c r="T179" s="197"/>
      <c r="U179" s="178"/>
      <c r="V179" s="178"/>
      <c r="W179" s="178"/>
      <c r="X179" s="178"/>
      <c r="Y179" s="178"/>
      <c r="Z179" s="178"/>
      <c r="AA179" s="177"/>
      <c r="AB179" s="177"/>
      <c r="AC179" s="177"/>
      <c r="AD179" s="187"/>
      <c r="AE179" s="198"/>
      <c r="AF179" s="190"/>
    </row>
    <row r="180" spans="2:32">
      <c r="B180" s="178"/>
      <c r="C180" s="253"/>
      <c r="D180" s="178"/>
      <c r="E180" s="178"/>
      <c r="F180" s="178"/>
      <c r="G180" s="178"/>
      <c r="H180" s="178"/>
      <c r="I180" s="178"/>
      <c r="J180" s="178"/>
      <c r="K180" s="178"/>
      <c r="L180" s="178"/>
      <c r="M180" s="178"/>
      <c r="N180" s="178"/>
      <c r="O180" s="178"/>
      <c r="P180" s="178"/>
      <c r="Q180" s="205"/>
      <c r="R180" s="178"/>
      <c r="S180" s="197"/>
      <c r="T180" s="197"/>
      <c r="U180" s="178"/>
      <c r="V180" s="178"/>
      <c r="W180" s="178"/>
      <c r="X180" s="178"/>
      <c r="Y180" s="178"/>
      <c r="Z180" s="178"/>
      <c r="AA180" s="177"/>
      <c r="AB180" s="177"/>
      <c r="AC180" s="177"/>
      <c r="AD180" s="187"/>
      <c r="AE180" s="198"/>
      <c r="AF180" s="190"/>
    </row>
    <row r="181" spans="2:32">
      <c r="B181" s="178"/>
      <c r="C181" s="253"/>
      <c r="D181" s="178"/>
      <c r="E181" s="178"/>
      <c r="F181" s="178"/>
      <c r="G181" s="178"/>
      <c r="H181" s="178"/>
      <c r="I181" s="178"/>
      <c r="J181" s="178"/>
      <c r="K181" s="178"/>
      <c r="L181" s="178"/>
      <c r="M181" s="178"/>
      <c r="N181" s="178"/>
      <c r="O181" s="178"/>
      <c r="P181" s="178"/>
      <c r="Q181" s="205"/>
      <c r="R181" s="178"/>
      <c r="S181" s="197"/>
      <c r="T181" s="197"/>
      <c r="U181" s="178"/>
      <c r="V181" s="178"/>
      <c r="W181" s="178"/>
      <c r="X181" s="178"/>
      <c r="Y181" s="178"/>
      <c r="Z181" s="178"/>
      <c r="AA181" s="177"/>
      <c r="AB181" s="177"/>
      <c r="AC181" s="177"/>
      <c r="AD181" s="187"/>
      <c r="AE181" s="198"/>
      <c r="AF181" s="190"/>
    </row>
    <row r="182" spans="2:32">
      <c r="B182" s="178"/>
      <c r="C182" s="253"/>
      <c r="D182" s="178"/>
      <c r="E182" s="178"/>
      <c r="F182" s="178"/>
      <c r="G182" s="178"/>
      <c r="H182" s="178"/>
      <c r="I182" s="178"/>
      <c r="J182" s="178"/>
      <c r="K182" s="178"/>
      <c r="L182" s="178"/>
      <c r="M182" s="178"/>
      <c r="N182" s="178"/>
      <c r="O182" s="178"/>
      <c r="P182" s="178"/>
      <c r="Q182" s="205"/>
      <c r="R182" s="178"/>
      <c r="S182" s="197"/>
      <c r="T182" s="197"/>
      <c r="U182" s="178"/>
      <c r="V182" s="178"/>
      <c r="W182" s="178"/>
      <c r="X182" s="178"/>
      <c r="Y182" s="178"/>
      <c r="Z182" s="178"/>
      <c r="AA182" s="177"/>
      <c r="AB182" s="177"/>
      <c r="AC182" s="177"/>
      <c r="AD182" s="187"/>
      <c r="AE182" s="198"/>
      <c r="AF182" s="190"/>
    </row>
    <row r="183" spans="2:32">
      <c r="B183" s="178"/>
      <c r="C183" s="253"/>
      <c r="D183" s="178"/>
      <c r="E183" s="178"/>
      <c r="F183" s="178"/>
      <c r="G183" s="178"/>
      <c r="H183" s="178"/>
      <c r="I183" s="178"/>
      <c r="J183" s="178"/>
      <c r="K183" s="178"/>
      <c r="L183" s="178"/>
      <c r="M183" s="178"/>
      <c r="N183" s="178"/>
      <c r="O183" s="178"/>
      <c r="P183" s="178"/>
      <c r="Q183" s="205"/>
      <c r="R183" s="178"/>
      <c r="S183" s="197"/>
      <c r="T183" s="197"/>
      <c r="U183" s="178"/>
      <c r="V183" s="178"/>
      <c r="W183" s="178"/>
      <c r="X183" s="178"/>
      <c r="Y183" s="178"/>
      <c r="Z183" s="178"/>
      <c r="AA183" s="177"/>
      <c r="AB183" s="177"/>
      <c r="AC183" s="177"/>
      <c r="AD183" s="187"/>
      <c r="AE183" s="198"/>
      <c r="AF183" s="190"/>
    </row>
    <row r="184" spans="2:32">
      <c r="B184" s="178"/>
      <c r="C184" s="253"/>
      <c r="D184" s="178"/>
      <c r="E184" s="178"/>
      <c r="F184" s="178"/>
      <c r="G184" s="178"/>
      <c r="H184" s="178"/>
      <c r="I184" s="178"/>
      <c r="J184" s="178"/>
      <c r="K184" s="178"/>
      <c r="L184" s="178"/>
      <c r="M184" s="178"/>
      <c r="N184" s="178"/>
      <c r="O184" s="178"/>
      <c r="P184" s="178"/>
      <c r="Q184" s="205"/>
      <c r="R184" s="178"/>
      <c r="S184" s="197"/>
      <c r="T184" s="197"/>
      <c r="U184" s="178"/>
      <c r="V184" s="178"/>
      <c r="W184" s="178"/>
      <c r="X184" s="178"/>
      <c r="Y184" s="178"/>
      <c r="Z184" s="178"/>
      <c r="AA184" s="177"/>
      <c r="AB184" s="177"/>
      <c r="AC184" s="177"/>
      <c r="AD184" s="187"/>
      <c r="AE184" s="198"/>
      <c r="AF184" s="190"/>
    </row>
    <row r="185" spans="2:32">
      <c r="B185" s="178"/>
      <c r="C185" s="253"/>
      <c r="D185" s="178"/>
      <c r="E185" s="178"/>
      <c r="F185" s="178"/>
      <c r="G185" s="178"/>
      <c r="H185" s="178"/>
      <c r="I185" s="178"/>
      <c r="J185" s="178"/>
      <c r="K185" s="178"/>
      <c r="L185" s="178"/>
      <c r="M185" s="178"/>
      <c r="N185" s="178"/>
      <c r="O185" s="178"/>
      <c r="P185" s="178"/>
      <c r="Q185" s="205"/>
      <c r="R185" s="178"/>
      <c r="S185" s="197"/>
      <c r="T185" s="197"/>
      <c r="U185" s="178"/>
      <c r="V185" s="178"/>
      <c r="W185" s="178"/>
      <c r="X185" s="178"/>
      <c r="Y185" s="178"/>
      <c r="Z185" s="178"/>
      <c r="AA185" s="177"/>
      <c r="AB185" s="177"/>
      <c r="AC185" s="177"/>
      <c r="AD185" s="187"/>
      <c r="AE185" s="198"/>
      <c r="AF185" s="190"/>
    </row>
    <row r="186" spans="2:32">
      <c r="B186" s="178"/>
      <c r="C186" s="253"/>
      <c r="D186" s="178"/>
      <c r="E186" s="178"/>
      <c r="F186" s="178"/>
      <c r="G186" s="178"/>
      <c r="H186" s="178"/>
      <c r="I186" s="178"/>
      <c r="J186" s="178"/>
      <c r="K186" s="178"/>
      <c r="L186" s="178"/>
      <c r="M186" s="178"/>
      <c r="N186" s="178"/>
      <c r="O186" s="178"/>
      <c r="P186" s="178"/>
      <c r="Q186" s="205"/>
      <c r="R186" s="178"/>
      <c r="S186" s="197"/>
      <c r="T186" s="197"/>
      <c r="U186" s="178"/>
      <c r="V186" s="178"/>
      <c r="W186" s="178"/>
      <c r="X186" s="178"/>
      <c r="Y186" s="178"/>
      <c r="Z186" s="178"/>
      <c r="AA186" s="177"/>
      <c r="AB186" s="177"/>
      <c r="AC186" s="177"/>
      <c r="AD186" s="187"/>
      <c r="AE186" s="198"/>
      <c r="AF186" s="190"/>
    </row>
    <row r="187" spans="2:32">
      <c r="B187" s="178"/>
      <c r="C187" s="253"/>
      <c r="D187" s="178"/>
      <c r="E187" s="178"/>
      <c r="F187" s="178"/>
      <c r="G187" s="178"/>
      <c r="H187" s="178"/>
      <c r="I187" s="178"/>
      <c r="J187" s="178"/>
      <c r="K187" s="178"/>
      <c r="L187" s="178"/>
      <c r="M187" s="178"/>
      <c r="N187" s="178"/>
      <c r="O187" s="178"/>
      <c r="P187" s="178"/>
      <c r="Q187" s="205"/>
      <c r="R187" s="178"/>
      <c r="S187" s="197"/>
      <c r="T187" s="197"/>
      <c r="U187" s="178"/>
      <c r="V187" s="178"/>
      <c r="W187" s="178"/>
      <c r="X187" s="178"/>
      <c r="Y187" s="178"/>
      <c r="Z187" s="178"/>
      <c r="AA187" s="177"/>
      <c r="AB187" s="177"/>
      <c r="AC187" s="177"/>
      <c r="AD187" s="187"/>
      <c r="AE187" s="198"/>
      <c r="AF187" s="190"/>
    </row>
    <row r="188" spans="2:32">
      <c r="B188" s="178"/>
      <c r="C188" s="253"/>
      <c r="D188" s="178"/>
      <c r="E188" s="178"/>
      <c r="F188" s="178"/>
      <c r="G188" s="178"/>
      <c r="H188" s="178"/>
      <c r="I188" s="178"/>
      <c r="J188" s="178"/>
      <c r="K188" s="178"/>
      <c r="L188" s="178"/>
      <c r="M188" s="178"/>
      <c r="N188" s="178"/>
      <c r="O188" s="178"/>
      <c r="P188" s="178"/>
      <c r="Q188" s="205"/>
      <c r="R188" s="178"/>
      <c r="S188" s="197"/>
      <c r="T188" s="197"/>
      <c r="U188" s="178"/>
      <c r="V188" s="178"/>
      <c r="W188" s="178"/>
      <c r="X188" s="178"/>
      <c r="Y188" s="178"/>
      <c r="Z188" s="178"/>
      <c r="AA188" s="177"/>
      <c r="AB188" s="177"/>
      <c r="AC188" s="177"/>
      <c r="AD188" s="187"/>
      <c r="AE188" s="198"/>
      <c r="AF188" s="190"/>
    </row>
    <row r="189" spans="2:32">
      <c r="B189" s="189"/>
      <c r="C189" s="254"/>
      <c r="D189" s="189"/>
      <c r="E189" s="189"/>
      <c r="F189" s="178"/>
      <c r="G189" s="178"/>
      <c r="H189" s="178"/>
      <c r="I189" s="178"/>
      <c r="J189" s="178"/>
      <c r="K189" s="178"/>
      <c r="L189" s="178"/>
      <c r="M189" s="178"/>
      <c r="N189" s="178"/>
      <c r="O189" s="178"/>
      <c r="P189" s="178"/>
      <c r="Q189" s="205"/>
      <c r="R189" s="178"/>
      <c r="S189" s="197"/>
      <c r="T189" s="197"/>
      <c r="U189" s="178"/>
      <c r="V189" s="178"/>
      <c r="W189" s="178"/>
      <c r="X189" s="178"/>
      <c r="Y189" s="178"/>
      <c r="Z189" s="178"/>
      <c r="AA189" s="177"/>
      <c r="AB189" s="177"/>
      <c r="AC189" s="177"/>
      <c r="AD189" s="187"/>
      <c r="AE189" s="198"/>
      <c r="AF189" s="190"/>
    </row>
    <row r="190" spans="2:32">
      <c r="B190" s="189"/>
      <c r="C190" s="254"/>
      <c r="D190" s="189"/>
      <c r="E190" s="189"/>
      <c r="F190" s="178"/>
      <c r="G190" s="178"/>
      <c r="H190" s="178"/>
      <c r="I190" s="178"/>
      <c r="J190" s="178"/>
      <c r="K190" s="178"/>
      <c r="L190" s="178"/>
      <c r="M190" s="178"/>
      <c r="N190" s="178"/>
      <c r="O190" s="178"/>
      <c r="P190" s="178"/>
      <c r="Q190" s="205"/>
      <c r="R190" s="178"/>
      <c r="S190" s="197"/>
      <c r="T190" s="197"/>
      <c r="U190" s="178"/>
      <c r="V190" s="178"/>
      <c r="W190" s="178"/>
      <c r="X190" s="178"/>
      <c r="Y190" s="178"/>
      <c r="Z190" s="178"/>
      <c r="AA190" s="177"/>
      <c r="AB190" s="177"/>
      <c r="AC190" s="177"/>
      <c r="AD190" s="187"/>
      <c r="AE190" s="198"/>
      <c r="AF190" s="190"/>
    </row>
    <row r="191" spans="2:32">
      <c r="B191" s="189"/>
      <c r="C191" s="254"/>
      <c r="D191" s="189"/>
      <c r="E191" s="189"/>
      <c r="F191" s="178"/>
      <c r="G191" s="178"/>
      <c r="H191" s="178"/>
      <c r="I191" s="178"/>
      <c r="J191" s="178"/>
      <c r="K191" s="178"/>
      <c r="L191" s="178"/>
      <c r="M191" s="178"/>
      <c r="N191" s="178"/>
      <c r="O191" s="178"/>
      <c r="P191" s="178"/>
      <c r="Q191" s="205"/>
      <c r="R191" s="178"/>
      <c r="S191" s="197"/>
      <c r="T191" s="197"/>
      <c r="U191" s="178"/>
      <c r="V191" s="178"/>
      <c r="W191" s="178"/>
      <c r="X191" s="178"/>
      <c r="Y191" s="178"/>
      <c r="Z191" s="178"/>
      <c r="AA191" s="177"/>
      <c r="AB191" s="177"/>
      <c r="AC191" s="177"/>
      <c r="AD191" s="187"/>
      <c r="AE191" s="198"/>
      <c r="AF191" s="190"/>
    </row>
    <row r="192" spans="2:32">
      <c r="B192" s="189"/>
      <c r="C192" s="254"/>
      <c r="D192" s="189"/>
      <c r="E192" s="189"/>
      <c r="F192" s="178"/>
      <c r="G192" s="178"/>
      <c r="H192" s="178"/>
      <c r="I192" s="178"/>
      <c r="J192" s="178"/>
      <c r="K192" s="178"/>
      <c r="L192" s="178"/>
      <c r="M192" s="178"/>
      <c r="N192" s="178"/>
      <c r="O192" s="178"/>
      <c r="P192" s="178"/>
      <c r="Q192" s="205"/>
      <c r="R192" s="178"/>
      <c r="S192" s="197"/>
      <c r="T192" s="197"/>
      <c r="U192" s="178"/>
      <c r="V192" s="178"/>
      <c r="W192" s="178"/>
      <c r="X192" s="178"/>
      <c r="Y192" s="178"/>
      <c r="Z192" s="178"/>
      <c r="AA192" s="177"/>
      <c r="AB192" s="177"/>
      <c r="AC192" s="177"/>
      <c r="AD192" s="187"/>
      <c r="AE192" s="198"/>
      <c r="AF192" s="190"/>
    </row>
    <row r="193" spans="2:33">
      <c r="B193" s="189"/>
      <c r="C193" s="254"/>
      <c r="D193" s="189"/>
      <c r="E193" s="189"/>
      <c r="F193" s="178"/>
      <c r="G193" s="178"/>
      <c r="H193" s="178"/>
      <c r="I193" s="178"/>
      <c r="J193" s="178"/>
      <c r="K193" s="178"/>
      <c r="L193" s="178"/>
      <c r="M193" s="178"/>
      <c r="N193" s="178"/>
      <c r="O193" s="178"/>
      <c r="P193" s="178"/>
      <c r="Q193" s="205"/>
      <c r="R193" s="178"/>
      <c r="S193" s="197"/>
      <c r="T193" s="197"/>
      <c r="U193" s="178"/>
      <c r="V193" s="178"/>
      <c r="W193" s="178"/>
      <c r="X193" s="178"/>
      <c r="Y193" s="178"/>
      <c r="Z193" s="178"/>
      <c r="AA193" s="177"/>
      <c r="AB193" s="177"/>
      <c r="AC193" s="177"/>
      <c r="AD193" s="187"/>
      <c r="AE193" s="198"/>
      <c r="AF193" s="190"/>
    </row>
    <row r="194" spans="2:33">
      <c r="B194" s="178"/>
      <c r="C194" s="253"/>
      <c r="D194" s="178"/>
      <c r="E194" s="178"/>
      <c r="F194" s="178"/>
      <c r="G194" s="178"/>
      <c r="H194" s="178"/>
      <c r="I194" s="178"/>
      <c r="J194" s="178"/>
      <c r="K194" s="178"/>
      <c r="L194" s="178"/>
      <c r="M194" s="178"/>
      <c r="N194" s="178"/>
      <c r="O194" s="178"/>
      <c r="P194" s="178"/>
      <c r="Q194" s="205"/>
      <c r="R194" s="178"/>
      <c r="S194" s="197"/>
      <c r="T194" s="197"/>
      <c r="U194" s="178"/>
      <c r="V194" s="178"/>
      <c r="W194" s="178"/>
      <c r="X194" s="178"/>
      <c r="Y194" s="178"/>
      <c r="Z194" s="178"/>
      <c r="AA194" s="177"/>
      <c r="AB194" s="177"/>
      <c r="AC194" s="177"/>
      <c r="AD194" s="187"/>
      <c r="AE194" s="198"/>
      <c r="AF194" s="190"/>
    </row>
    <row r="195" spans="2:33">
      <c r="B195" s="190"/>
      <c r="C195" s="255"/>
      <c r="D195" s="190"/>
      <c r="E195" s="190"/>
      <c r="F195" s="190"/>
      <c r="G195" s="190"/>
      <c r="H195" s="190"/>
      <c r="I195" s="190"/>
      <c r="J195" s="190"/>
      <c r="K195" s="190"/>
      <c r="L195" s="190"/>
      <c r="M195" s="190"/>
      <c r="N195" s="190"/>
      <c r="O195" s="190"/>
      <c r="P195" s="190"/>
      <c r="Q195" s="205"/>
      <c r="R195" s="191"/>
      <c r="S195" s="197"/>
      <c r="T195" s="197"/>
      <c r="U195" s="191"/>
      <c r="V195" s="191"/>
      <c r="W195" s="191"/>
      <c r="X195" s="191"/>
      <c r="Y195" s="191"/>
      <c r="Z195" s="191"/>
      <c r="AA195" s="177"/>
      <c r="AB195" s="177"/>
      <c r="AC195" s="177"/>
      <c r="AD195" s="187"/>
      <c r="AE195" s="198"/>
      <c r="AF195" s="190"/>
    </row>
    <row r="196" spans="2:33" ht="14.4">
      <c r="B196" s="192"/>
      <c r="C196" s="256"/>
      <c r="D196" s="192"/>
      <c r="E196" s="192"/>
      <c r="F196" s="192"/>
      <c r="G196" s="192"/>
      <c r="H196" s="192"/>
      <c r="I196" s="192"/>
      <c r="J196" s="192"/>
      <c r="K196" s="192"/>
      <c r="L196" s="192"/>
      <c r="M196" s="192"/>
      <c r="N196" s="192"/>
      <c r="O196" s="192"/>
      <c r="P196" s="192"/>
      <c r="Q196" s="206"/>
      <c r="R196" s="192"/>
      <c r="S196" s="197"/>
      <c r="T196" s="197"/>
      <c r="U196" s="192"/>
      <c r="V196" s="192"/>
      <c r="W196" s="192"/>
      <c r="X196" s="192"/>
      <c r="Y196" s="192"/>
      <c r="Z196" s="192"/>
      <c r="AA196" s="177"/>
      <c r="AB196" s="177"/>
      <c r="AC196" s="177"/>
      <c r="AD196" s="187"/>
      <c r="AE196" s="198"/>
      <c r="AF196" s="192"/>
      <c r="AG196"/>
    </row>
    <row r="197" spans="2:33" ht="14.4">
      <c r="B197" s="192"/>
      <c r="C197" s="256"/>
      <c r="D197" s="192"/>
      <c r="E197" s="192"/>
      <c r="F197" s="192"/>
      <c r="G197" s="192"/>
      <c r="H197" s="192"/>
      <c r="I197" s="192"/>
      <c r="J197" s="192"/>
      <c r="K197" s="192"/>
      <c r="L197" s="192"/>
      <c r="M197" s="192"/>
      <c r="N197" s="192"/>
      <c r="O197" s="192"/>
      <c r="P197" s="192"/>
      <c r="Q197" s="206"/>
      <c r="R197" s="192"/>
      <c r="S197" s="197"/>
      <c r="T197" s="197"/>
      <c r="U197" s="192"/>
      <c r="V197" s="192"/>
      <c r="W197" s="192"/>
      <c r="X197" s="192"/>
      <c r="Y197" s="192"/>
      <c r="Z197" s="192"/>
      <c r="AA197" s="177"/>
      <c r="AB197" s="177"/>
      <c r="AC197" s="177"/>
      <c r="AD197" s="187"/>
      <c r="AE197" s="198"/>
      <c r="AF197" s="192"/>
      <c r="AG197"/>
    </row>
    <row r="198" spans="2:33">
      <c r="B198" s="193"/>
      <c r="C198" s="257"/>
      <c r="D198" s="193"/>
      <c r="E198" s="193"/>
      <c r="F198" s="190"/>
      <c r="G198" s="190"/>
      <c r="H198" s="190"/>
      <c r="I198" s="190"/>
      <c r="J198" s="190"/>
      <c r="K198" s="190"/>
      <c r="L198" s="190"/>
      <c r="M198" s="190"/>
      <c r="N198" s="190"/>
      <c r="O198" s="190"/>
      <c r="P198" s="190"/>
      <c r="Q198" s="205"/>
      <c r="R198" s="190"/>
      <c r="S198" s="197"/>
      <c r="T198" s="197"/>
      <c r="U198" s="190"/>
      <c r="V198" s="190"/>
      <c r="W198" s="190"/>
      <c r="X198" s="190"/>
      <c r="Y198" s="190"/>
      <c r="Z198" s="194"/>
      <c r="AA198" s="177"/>
      <c r="AB198" s="177"/>
      <c r="AC198" s="177"/>
      <c r="AD198" s="187"/>
      <c r="AE198" s="198"/>
      <c r="AF198" s="190"/>
    </row>
    <row r="199" spans="2:33">
      <c r="B199" s="178"/>
      <c r="C199" s="253"/>
      <c r="D199" s="178"/>
      <c r="E199" s="178"/>
      <c r="F199" s="178"/>
      <c r="G199" s="178"/>
      <c r="H199" s="178"/>
      <c r="I199" s="178"/>
      <c r="J199" s="178"/>
      <c r="K199" s="178"/>
      <c r="L199" s="178"/>
      <c r="M199" s="178"/>
      <c r="N199" s="178"/>
      <c r="O199" s="178"/>
      <c r="P199" s="178"/>
      <c r="Q199" s="205"/>
      <c r="R199" s="178"/>
      <c r="S199" s="197"/>
      <c r="T199" s="197"/>
      <c r="U199" s="178"/>
      <c r="V199" s="178"/>
      <c r="W199" s="178"/>
      <c r="X199" s="178"/>
      <c r="Y199" s="178"/>
      <c r="Z199" s="178"/>
      <c r="AA199" s="177"/>
      <c r="AB199" s="177"/>
      <c r="AC199" s="177"/>
      <c r="AD199" s="187"/>
      <c r="AE199" s="198"/>
      <c r="AF199" s="190"/>
    </row>
    <row r="200" spans="2:33">
      <c r="B200" s="178"/>
      <c r="C200" s="253"/>
      <c r="D200" s="178"/>
      <c r="E200" s="178"/>
      <c r="F200" s="178"/>
      <c r="G200" s="178"/>
      <c r="H200" s="178"/>
      <c r="I200" s="178"/>
      <c r="J200" s="178"/>
      <c r="K200" s="178"/>
      <c r="L200" s="178"/>
      <c r="M200" s="178"/>
      <c r="N200" s="178"/>
      <c r="O200" s="178"/>
      <c r="P200" s="178"/>
      <c r="Q200" s="205"/>
      <c r="R200" s="178"/>
      <c r="S200" s="197"/>
      <c r="T200" s="197"/>
      <c r="U200" s="178"/>
      <c r="V200" s="178"/>
      <c r="W200" s="178"/>
      <c r="X200" s="178"/>
      <c r="Y200" s="178"/>
      <c r="Z200" s="178"/>
      <c r="AA200" s="177"/>
      <c r="AB200" s="177"/>
      <c r="AC200" s="177"/>
      <c r="AD200" s="187"/>
      <c r="AE200" s="198"/>
      <c r="AF200" s="190"/>
    </row>
    <row r="201" spans="2:33">
      <c r="B201" s="178"/>
      <c r="C201" s="253"/>
      <c r="D201" s="178"/>
      <c r="E201" s="178"/>
      <c r="F201" s="178"/>
      <c r="G201" s="178"/>
      <c r="H201" s="178"/>
      <c r="I201" s="178"/>
      <c r="J201" s="178"/>
      <c r="K201" s="178"/>
      <c r="L201" s="178"/>
      <c r="M201" s="178"/>
      <c r="N201" s="178"/>
      <c r="O201" s="178"/>
      <c r="P201" s="178"/>
      <c r="Q201" s="205"/>
      <c r="R201" s="178"/>
      <c r="S201" s="197"/>
      <c r="T201" s="197"/>
      <c r="U201" s="178"/>
      <c r="V201" s="178"/>
      <c r="W201" s="178"/>
      <c r="X201" s="178"/>
      <c r="Y201" s="178"/>
      <c r="Z201" s="178"/>
      <c r="AA201" s="177"/>
      <c r="AB201" s="177"/>
      <c r="AC201" s="177"/>
      <c r="AD201" s="187"/>
      <c r="AE201" s="198"/>
      <c r="AF201" s="190"/>
    </row>
    <row r="202" spans="2:33">
      <c r="B202" s="178"/>
      <c r="C202" s="253"/>
      <c r="D202" s="178"/>
      <c r="E202" s="178"/>
      <c r="F202" s="178"/>
      <c r="G202" s="178"/>
      <c r="H202" s="178"/>
      <c r="I202" s="178"/>
      <c r="J202" s="178"/>
      <c r="K202" s="178"/>
      <c r="L202" s="178"/>
      <c r="M202" s="178"/>
      <c r="N202" s="178"/>
      <c r="O202" s="178"/>
      <c r="P202" s="178"/>
      <c r="Q202" s="205"/>
      <c r="R202" s="178"/>
      <c r="S202" s="197"/>
      <c r="T202" s="197"/>
      <c r="U202" s="178"/>
      <c r="V202" s="178"/>
      <c r="W202" s="178"/>
      <c r="X202" s="178"/>
      <c r="Y202" s="178"/>
      <c r="Z202" s="178"/>
      <c r="AA202" s="177"/>
      <c r="AB202" s="177"/>
      <c r="AC202" s="177"/>
      <c r="AD202" s="187"/>
      <c r="AE202" s="198"/>
      <c r="AF202" s="190"/>
    </row>
    <row r="203" spans="2:33">
      <c r="B203" s="178"/>
      <c r="C203" s="253"/>
      <c r="D203" s="178"/>
      <c r="E203" s="178"/>
      <c r="F203" s="178"/>
      <c r="G203" s="178"/>
      <c r="H203" s="178"/>
      <c r="I203" s="178"/>
      <c r="J203" s="178"/>
      <c r="K203" s="178"/>
      <c r="L203" s="178"/>
      <c r="M203" s="178"/>
      <c r="N203" s="178"/>
      <c r="O203" s="178"/>
      <c r="P203" s="178"/>
      <c r="Q203" s="205"/>
      <c r="R203" s="178"/>
      <c r="S203" s="197"/>
      <c r="T203" s="197"/>
      <c r="U203" s="178"/>
      <c r="V203" s="178"/>
      <c r="W203" s="178"/>
      <c r="X203" s="178"/>
      <c r="Y203" s="178"/>
      <c r="Z203" s="178"/>
      <c r="AA203" s="177"/>
      <c r="AB203" s="177"/>
      <c r="AC203" s="177"/>
      <c r="AD203" s="187"/>
      <c r="AE203" s="198"/>
      <c r="AF203" s="190"/>
    </row>
    <row r="204" spans="2:33">
      <c r="B204" s="178"/>
      <c r="C204" s="253"/>
      <c r="D204" s="178"/>
      <c r="E204" s="178"/>
      <c r="F204" s="178"/>
      <c r="G204" s="178"/>
      <c r="H204" s="178"/>
      <c r="I204" s="178"/>
      <c r="J204" s="178"/>
      <c r="K204" s="178"/>
      <c r="L204" s="178"/>
      <c r="M204" s="178"/>
      <c r="N204" s="178"/>
      <c r="O204" s="178"/>
      <c r="P204" s="178"/>
      <c r="Q204" s="205"/>
      <c r="R204" s="178"/>
      <c r="S204" s="197"/>
      <c r="T204" s="197"/>
      <c r="U204" s="178"/>
      <c r="V204" s="178"/>
      <c r="W204" s="178"/>
      <c r="X204" s="178"/>
      <c r="Y204" s="178"/>
      <c r="Z204" s="178"/>
      <c r="AA204" s="177"/>
      <c r="AB204" s="177"/>
      <c r="AC204" s="177"/>
      <c r="AD204" s="187"/>
      <c r="AE204" s="198"/>
      <c r="AF204" s="190"/>
    </row>
    <row r="205" spans="2:33">
      <c r="B205" s="178"/>
      <c r="C205" s="253"/>
      <c r="D205" s="178"/>
      <c r="E205" s="178"/>
      <c r="F205" s="178"/>
      <c r="G205" s="178"/>
      <c r="H205" s="178"/>
      <c r="I205" s="178"/>
      <c r="J205" s="178"/>
      <c r="K205" s="178"/>
      <c r="L205" s="178"/>
      <c r="M205" s="178"/>
      <c r="N205" s="178"/>
      <c r="O205" s="178"/>
      <c r="P205" s="178"/>
      <c r="Q205" s="205"/>
      <c r="R205" s="178"/>
      <c r="S205" s="197"/>
      <c r="T205" s="197"/>
      <c r="U205" s="178"/>
      <c r="V205" s="178"/>
      <c r="W205" s="178"/>
      <c r="X205" s="178"/>
      <c r="Y205" s="178"/>
      <c r="Z205" s="178"/>
      <c r="AA205" s="177"/>
      <c r="AB205" s="177"/>
      <c r="AC205" s="177"/>
      <c r="AD205" s="187"/>
      <c r="AE205" s="198"/>
      <c r="AF205" s="190"/>
    </row>
    <row r="206" spans="2:33">
      <c r="B206" s="178"/>
      <c r="C206" s="253"/>
      <c r="D206" s="178"/>
      <c r="E206" s="178"/>
      <c r="F206" s="178"/>
      <c r="G206" s="178"/>
      <c r="H206" s="178"/>
      <c r="I206" s="178"/>
      <c r="J206" s="178"/>
      <c r="K206" s="178"/>
      <c r="L206" s="178"/>
      <c r="M206" s="178"/>
      <c r="N206" s="178"/>
      <c r="O206" s="178"/>
      <c r="P206" s="178"/>
      <c r="Q206" s="205"/>
      <c r="R206" s="178"/>
      <c r="S206" s="197"/>
      <c r="T206" s="197"/>
      <c r="U206" s="178"/>
      <c r="V206" s="178"/>
      <c r="W206" s="178"/>
      <c r="X206" s="178"/>
      <c r="Y206" s="178"/>
      <c r="Z206" s="178"/>
      <c r="AA206" s="177"/>
      <c r="AB206" s="177"/>
      <c r="AC206" s="177"/>
      <c r="AD206" s="187"/>
      <c r="AE206" s="198"/>
      <c r="AF206" s="190"/>
    </row>
    <row r="207" spans="2:33">
      <c r="B207" s="178"/>
      <c r="C207" s="253"/>
      <c r="D207" s="178"/>
      <c r="E207" s="178"/>
      <c r="F207" s="178"/>
      <c r="G207" s="178"/>
      <c r="H207" s="178"/>
      <c r="I207" s="178"/>
      <c r="J207" s="178"/>
      <c r="K207" s="178"/>
      <c r="L207" s="178"/>
      <c r="M207" s="178"/>
      <c r="N207" s="178"/>
      <c r="O207" s="178"/>
      <c r="P207" s="178"/>
      <c r="Q207" s="205"/>
      <c r="R207" s="178"/>
      <c r="S207" s="197"/>
      <c r="T207" s="197"/>
      <c r="U207" s="178"/>
      <c r="V207" s="178"/>
      <c r="W207" s="178"/>
      <c r="X207" s="178"/>
      <c r="Y207" s="178"/>
      <c r="Z207" s="178"/>
      <c r="AA207" s="177"/>
      <c r="AB207" s="177"/>
      <c r="AC207" s="177"/>
      <c r="AD207" s="187"/>
      <c r="AE207" s="198"/>
      <c r="AF207" s="190"/>
    </row>
    <row r="208" spans="2:33">
      <c r="B208" s="178"/>
      <c r="C208" s="253"/>
      <c r="D208" s="178"/>
      <c r="E208" s="178"/>
      <c r="F208" s="178"/>
      <c r="G208" s="178"/>
      <c r="H208" s="178"/>
      <c r="I208" s="178"/>
      <c r="J208" s="178"/>
      <c r="K208" s="178"/>
      <c r="L208" s="178"/>
      <c r="M208" s="178"/>
      <c r="N208" s="178"/>
      <c r="O208" s="178"/>
      <c r="P208" s="178"/>
      <c r="Q208" s="205"/>
      <c r="R208" s="178"/>
      <c r="S208" s="197"/>
      <c r="T208" s="197"/>
      <c r="U208" s="178"/>
      <c r="V208" s="178"/>
      <c r="W208" s="178"/>
      <c r="X208" s="178"/>
      <c r="Y208" s="178"/>
      <c r="Z208" s="178"/>
      <c r="AA208" s="177"/>
      <c r="AB208" s="177"/>
      <c r="AC208" s="177"/>
      <c r="AD208" s="187"/>
      <c r="AE208" s="198"/>
      <c r="AF208" s="190"/>
    </row>
    <row r="209" spans="2:32">
      <c r="B209" s="178"/>
      <c r="C209" s="253"/>
      <c r="D209" s="178"/>
      <c r="E209" s="178"/>
      <c r="F209" s="178"/>
      <c r="G209" s="178"/>
      <c r="H209" s="178"/>
      <c r="I209" s="178"/>
      <c r="J209" s="178"/>
      <c r="K209" s="178"/>
      <c r="L209" s="178"/>
      <c r="M209" s="178"/>
      <c r="N209" s="178"/>
      <c r="O209" s="178"/>
      <c r="P209" s="178"/>
      <c r="Q209" s="205"/>
      <c r="R209" s="178"/>
      <c r="S209" s="197"/>
      <c r="T209" s="197"/>
      <c r="U209" s="178"/>
      <c r="V209" s="178"/>
      <c r="W209" s="178"/>
      <c r="X209" s="178"/>
      <c r="Y209" s="178"/>
      <c r="Z209" s="178"/>
      <c r="AA209" s="177"/>
      <c r="AB209" s="177"/>
      <c r="AC209" s="177"/>
      <c r="AD209" s="187"/>
      <c r="AE209" s="198"/>
      <c r="AF209" s="190"/>
    </row>
    <row r="210" spans="2:32">
      <c r="B210" s="178"/>
      <c r="C210" s="253"/>
      <c r="D210" s="178"/>
      <c r="E210" s="178"/>
      <c r="F210" s="178"/>
      <c r="G210" s="178"/>
      <c r="H210" s="178"/>
      <c r="I210" s="178"/>
      <c r="J210" s="178"/>
      <c r="K210" s="178"/>
      <c r="L210" s="178"/>
      <c r="M210" s="178"/>
      <c r="N210" s="178"/>
      <c r="O210" s="178"/>
      <c r="P210" s="178"/>
      <c r="Q210" s="205"/>
      <c r="R210" s="178"/>
      <c r="S210" s="197"/>
      <c r="T210" s="197"/>
      <c r="U210" s="178"/>
      <c r="V210" s="178"/>
      <c r="W210" s="178"/>
      <c r="X210" s="178"/>
      <c r="Y210" s="178"/>
      <c r="Z210" s="178"/>
      <c r="AA210" s="177"/>
      <c r="AB210" s="177"/>
      <c r="AC210" s="177"/>
      <c r="AD210" s="187"/>
      <c r="AE210" s="198"/>
      <c r="AF210" s="190"/>
    </row>
    <row r="211" spans="2:32">
      <c r="B211" s="178"/>
      <c r="C211" s="253"/>
      <c r="D211" s="178"/>
      <c r="E211" s="178"/>
      <c r="F211" s="178"/>
      <c r="G211" s="178"/>
      <c r="H211" s="178"/>
      <c r="I211" s="178"/>
      <c r="J211" s="178"/>
      <c r="K211" s="178"/>
      <c r="L211" s="178"/>
      <c r="M211" s="178"/>
      <c r="N211" s="178"/>
      <c r="O211" s="178"/>
      <c r="P211" s="178"/>
      <c r="Q211" s="205"/>
      <c r="R211" s="178"/>
      <c r="S211" s="197"/>
      <c r="T211" s="197"/>
      <c r="U211" s="178"/>
      <c r="V211" s="178"/>
      <c r="W211" s="178"/>
      <c r="X211" s="178"/>
      <c r="Y211" s="178"/>
      <c r="Z211" s="178"/>
      <c r="AA211" s="177"/>
      <c r="AB211" s="177"/>
      <c r="AC211" s="177"/>
      <c r="AD211" s="187"/>
      <c r="AE211" s="198"/>
      <c r="AF211" s="190"/>
    </row>
    <row r="212" spans="2:32">
      <c r="B212" s="178"/>
      <c r="C212" s="253"/>
      <c r="D212" s="178"/>
      <c r="E212" s="178"/>
      <c r="F212" s="178"/>
      <c r="G212" s="178"/>
      <c r="H212" s="178"/>
      <c r="I212" s="178"/>
      <c r="J212" s="178"/>
      <c r="K212" s="178"/>
      <c r="L212" s="178"/>
      <c r="M212" s="178"/>
      <c r="N212" s="178"/>
      <c r="O212" s="178"/>
      <c r="P212" s="178"/>
      <c r="Q212" s="205"/>
      <c r="R212" s="178"/>
      <c r="S212" s="197"/>
      <c r="T212" s="197"/>
      <c r="U212" s="178"/>
      <c r="V212" s="178"/>
      <c r="W212" s="178"/>
      <c r="X212" s="178"/>
      <c r="Y212" s="178"/>
      <c r="Z212" s="178"/>
      <c r="AA212" s="177"/>
      <c r="AB212" s="177"/>
      <c r="AC212" s="177"/>
      <c r="AD212" s="187"/>
      <c r="AE212" s="198"/>
      <c r="AF212" s="190"/>
    </row>
    <row r="213" spans="2:32">
      <c r="B213" s="178"/>
      <c r="C213" s="253"/>
      <c r="D213" s="178"/>
      <c r="E213" s="178"/>
      <c r="F213" s="178"/>
      <c r="G213" s="178"/>
      <c r="H213" s="178"/>
      <c r="I213" s="178"/>
      <c r="J213" s="178"/>
      <c r="K213" s="178"/>
      <c r="L213" s="178"/>
      <c r="M213" s="178"/>
      <c r="N213" s="178"/>
      <c r="O213" s="178"/>
      <c r="P213" s="178"/>
      <c r="Q213" s="205"/>
      <c r="R213" s="178"/>
      <c r="S213" s="197"/>
      <c r="T213" s="197"/>
      <c r="U213" s="178"/>
      <c r="V213" s="178"/>
      <c r="W213" s="178"/>
      <c r="X213" s="178"/>
      <c r="Y213" s="178"/>
      <c r="Z213" s="178"/>
      <c r="AA213" s="177"/>
      <c r="AB213" s="177"/>
      <c r="AC213" s="177"/>
      <c r="AD213" s="187"/>
      <c r="AE213" s="198"/>
      <c r="AF213" s="190"/>
    </row>
    <row r="214" spans="2:32">
      <c r="B214" s="178"/>
      <c r="C214" s="253"/>
      <c r="D214" s="178"/>
      <c r="E214" s="178"/>
      <c r="F214" s="178"/>
      <c r="G214" s="178"/>
      <c r="H214" s="178"/>
      <c r="I214" s="178"/>
      <c r="J214" s="178"/>
      <c r="K214" s="178"/>
      <c r="L214" s="178"/>
      <c r="M214" s="178"/>
      <c r="N214" s="178"/>
      <c r="O214" s="178"/>
      <c r="P214" s="178"/>
      <c r="Q214" s="205"/>
      <c r="R214" s="178"/>
      <c r="S214" s="197"/>
      <c r="T214" s="197"/>
      <c r="U214" s="178"/>
      <c r="V214" s="178"/>
      <c r="W214" s="178"/>
      <c r="X214" s="178"/>
      <c r="Y214" s="178"/>
      <c r="Z214" s="178"/>
      <c r="AA214" s="177"/>
      <c r="AB214" s="177"/>
      <c r="AC214" s="177"/>
      <c r="AD214" s="187"/>
      <c r="AE214" s="198"/>
      <c r="AF214" s="190"/>
    </row>
    <row r="215" spans="2:32">
      <c r="B215" s="178"/>
      <c r="C215" s="253"/>
      <c r="D215" s="178"/>
      <c r="E215" s="178"/>
      <c r="F215" s="178"/>
      <c r="G215" s="178"/>
      <c r="H215" s="178"/>
      <c r="I215" s="178"/>
      <c r="J215" s="178"/>
      <c r="K215" s="178"/>
      <c r="L215" s="178"/>
      <c r="M215" s="178"/>
      <c r="N215" s="178"/>
      <c r="O215" s="178"/>
      <c r="P215" s="178"/>
      <c r="Q215" s="205"/>
      <c r="R215" s="178"/>
      <c r="S215" s="197"/>
      <c r="T215" s="197"/>
      <c r="U215" s="178"/>
      <c r="V215" s="178"/>
      <c r="W215" s="178"/>
      <c r="X215" s="178"/>
      <c r="Y215" s="178"/>
      <c r="Z215" s="178"/>
      <c r="AA215" s="177"/>
      <c r="AB215" s="177"/>
      <c r="AC215" s="177"/>
      <c r="AD215" s="187"/>
      <c r="AE215" s="198"/>
      <c r="AF215" s="190"/>
    </row>
    <row r="216" spans="2:32">
      <c r="B216" s="178"/>
      <c r="C216" s="253"/>
      <c r="D216" s="178"/>
      <c r="E216" s="178"/>
      <c r="F216" s="178"/>
      <c r="G216" s="178"/>
      <c r="H216" s="178"/>
      <c r="I216" s="178"/>
      <c r="J216" s="178"/>
      <c r="K216" s="178"/>
      <c r="L216" s="178"/>
      <c r="M216" s="178"/>
      <c r="N216" s="178"/>
      <c r="O216" s="178"/>
      <c r="P216" s="178"/>
      <c r="Q216" s="205"/>
      <c r="R216" s="178"/>
      <c r="S216" s="197"/>
      <c r="T216" s="197"/>
      <c r="U216" s="178"/>
      <c r="V216" s="178"/>
      <c r="W216" s="178"/>
      <c r="X216" s="178"/>
      <c r="Y216" s="178"/>
      <c r="Z216" s="178"/>
      <c r="AA216" s="177"/>
      <c r="AB216" s="177"/>
      <c r="AC216" s="177"/>
      <c r="AD216" s="187"/>
      <c r="AE216" s="198"/>
      <c r="AF216" s="190"/>
    </row>
    <row r="217" spans="2:32">
      <c r="B217" s="178"/>
      <c r="C217" s="253"/>
      <c r="D217" s="178"/>
      <c r="E217" s="178"/>
      <c r="F217" s="178"/>
      <c r="G217" s="178"/>
      <c r="H217" s="178"/>
      <c r="I217" s="178"/>
      <c r="J217" s="178"/>
      <c r="K217" s="178"/>
      <c r="L217" s="178"/>
      <c r="M217" s="178"/>
      <c r="N217" s="178"/>
      <c r="O217" s="178"/>
      <c r="P217" s="178"/>
      <c r="Q217" s="205"/>
      <c r="R217" s="178"/>
      <c r="S217" s="197"/>
      <c r="T217" s="197"/>
      <c r="U217" s="178"/>
      <c r="V217" s="178"/>
      <c r="W217" s="178"/>
      <c r="X217" s="178"/>
      <c r="Y217" s="178"/>
      <c r="Z217" s="178"/>
      <c r="AA217" s="177"/>
      <c r="AB217" s="177"/>
      <c r="AC217" s="177"/>
      <c r="AD217" s="187"/>
      <c r="AE217" s="198"/>
      <c r="AF217" s="190"/>
    </row>
    <row r="218" spans="2:32">
      <c r="B218" s="178"/>
      <c r="C218" s="253"/>
      <c r="D218" s="178"/>
      <c r="E218" s="178"/>
      <c r="F218" s="178"/>
      <c r="G218" s="178"/>
      <c r="H218" s="178"/>
      <c r="I218" s="178"/>
      <c r="J218" s="178"/>
      <c r="K218" s="178"/>
      <c r="L218" s="178"/>
      <c r="M218" s="178"/>
      <c r="N218" s="178"/>
      <c r="O218" s="178"/>
      <c r="P218" s="178"/>
      <c r="Q218" s="205"/>
      <c r="R218" s="178"/>
      <c r="S218" s="197"/>
      <c r="T218" s="197"/>
      <c r="U218" s="178"/>
      <c r="V218" s="178"/>
      <c r="W218" s="178"/>
      <c r="X218" s="178"/>
      <c r="Y218" s="178"/>
      <c r="Z218" s="178"/>
      <c r="AA218" s="177"/>
      <c r="AB218" s="177"/>
      <c r="AC218" s="177"/>
      <c r="AD218" s="187"/>
      <c r="AE218" s="198"/>
      <c r="AF218" s="190"/>
    </row>
    <row r="219" spans="2:32">
      <c r="B219" s="178"/>
      <c r="C219" s="253"/>
      <c r="D219" s="178"/>
      <c r="E219" s="178"/>
      <c r="F219" s="178"/>
      <c r="G219" s="178"/>
      <c r="H219" s="178"/>
      <c r="I219" s="178"/>
      <c r="J219" s="178"/>
      <c r="K219" s="178"/>
      <c r="L219" s="178"/>
      <c r="M219" s="178"/>
      <c r="N219" s="178"/>
      <c r="O219" s="178"/>
      <c r="P219" s="178"/>
      <c r="Q219" s="205"/>
      <c r="R219" s="178"/>
      <c r="S219" s="197"/>
      <c r="T219" s="197"/>
      <c r="U219" s="178"/>
      <c r="V219" s="178"/>
      <c r="W219" s="178"/>
      <c r="X219" s="178"/>
      <c r="Y219" s="178"/>
      <c r="Z219" s="178"/>
      <c r="AA219" s="177"/>
      <c r="AB219" s="177"/>
      <c r="AC219" s="177"/>
      <c r="AD219" s="187"/>
      <c r="AE219" s="198"/>
      <c r="AF219" s="190"/>
    </row>
    <row r="220" spans="2:32">
      <c r="B220" s="178"/>
      <c r="C220" s="253"/>
      <c r="D220" s="178"/>
      <c r="E220" s="178"/>
      <c r="F220" s="178"/>
      <c r="G220" s="178"/>
      <c r="H220" s="178"/>
      <c r="I220" s="178"/>
      <c r="J220" s="178"/>
      <c r="K220" s="178"/>
      <c r="L220" s="178"/>
      <c r="M220" s="178"/>
      <c r="N220" s="178"/>
      <c r="O220" s="178"/>
      <c r="P220" s="178"/>
      <c r="Q220" s="205"/>
      <c r="R220" s="178"/>
      <c r="S220" s="197"/>
      <c r="T220" s="197"/>
      <c r="U220" s="178"/>
      <c r="V220" s="178"/>
      <c r="W220" s="178"/>
      <c r="X220" s="178"/>
      <c r="Y220" s="178"/>
      <c r="Z220" s="178"/>
      <c r="AA220" s="177"/>
      <c r="AB220" s="177"/>
      <c r="AC220" s="177"/>
      <c r="AD220" s="187"/>
      <c r="AE220" s="198"/>
      <c r="AF220" s="190"/>
    </row>
    <row r="221" spans="2:32">
      <c r="B221" s="189"/>
      <c r="C221" s="254"/>
      <c r="D221" s="189"/>
      <c r="E221" s="189"/>
      <c r="F221" s="178"/>
      <c r="G221" s="178"/>
      <c r="H221" s="178"/>
      <c r="I221" s="178"/>
      <c r="J221" s="178"/>
      <c r="K221" s="178"/>
      <c r="L221" s="178"/>
      <c r="M221" s="178"/>
      <c r="N221" s="178"/>
      <c r="O221" s="178"/>
      <c r="P221" s="178"/>
      <c r="Q221" s="205"/>
      <c r="R221" s="178"/>
      <c r="S221" s="197"/>
      <c r="T221" s="197"/>
      <c r="U221" s="178"/>
      <c r="V221" s="178"/>
      <c r="W221" s="178"/>
      <c r="X221" s="178"/>
      <c r="Y221" s="178"/>
      <c r="Z221" s="178"/>
      <c r="AA221" s="177"/>
      <c r="AB221" s="177"/>
      <c r="AC221" s="177"/>
      <c r="AD221" s="187"/>
      <c r="AE221" s="198"/>
      <c r="AF221" s="190"/>
    </row>
    <row r="222" spans="2:32">
      <c r="B222" s="189"/>
      <c r="C222" s="254"/>
      <c r="D222" s="189"/>
      <c r="E222" s="189"/>
      <c r="F222" s="178"/>
      <c r="G222" s="178"/>
      <c r="H222" s="178"/>
      <c r="I222" s="178"/>
      <c r="J222" s="178"/>
      <c r="K222" s="178"/>
      <c r="L222" s="178"/>
      <c r="M222" s="178"/>
      <c r="N222" s="178"/>
      <c r="O222" s="178"/>
      <c r="P222" s="178"/>
      <c r="Q222" s="205"/>
      <c r="R222" s="178"/>
      <c r="S222" s="197"/>
      <c r="T222" s="197"/>
      <c r="U222" s="178"/>
      <c r="V222" s="178"/>
      <c r="W222" s="178"/>
      <c r="X222" s="178"/>
      <c r="Y222" s="178"/>
      <c r="Z222" s="178"/>
      <c r="AA222" s="177"/>
      <c r="AB222" s="177"/>
      <c r="AC222" s="177"/>
      <c r="AD222" s="187"/>
      <c r="AE222" s="198"/>
      <c r="AF222" s="190"/>
    </row>
    <row r="223" spans="2:32">
      <c r="B223" s="189"/>
      <c r="C223" s="254"/>
      <c r="D223" s="189"/>
      <c r="E223" s="189"/>
      <c r="F223" s="178"/>
      <c r="G223" s="178"/>
      <c r="H223" s="178"/>
      <c r="I223" s="178"/>
      <c r="J223" s="178"/>
      <c r="K223" s="178"/>
      <c r="L223" s="178"/>
      <c r="M223" s="178"/>
      <c r="N223" s="178"/>
      <c r="O223" s="178"/>
      <c r="P223" s="178"/>
      <c r="Q223" s="205"/>
      <c r="R223" s="178"/>
      <c r="S223" s="197"/>
      <c r="T223" s="197"/>
      <c r="U223" s="178"/>
      <c r="V223" s="178"/>
      <c r="W223" s="178"/>
      <c r="X223" s="178"/>
      <c r="Y223" s="178"/>
      <c r="Z223" s="178"/>
      <c r="AA223" s="177"/>
      <c r="AB223" s="177"/>
      <c r="AC223" s="177"/>
      <c r="AD223" s="187"/>
      <c r="AE223" s="198"/>
      <c r="AF223" s="190"/>
    </row>
    <row r="224" spans="2:32">
      <c r="B224" s="189"/>
      <c r="C224" s="254"/>
      <c r="D224" s="189"/>
      <c r="E224" s="189"/>
      <c r="F224" s="178"/>
      <c r="G224" s="178"/>
      <c r="H224" s="178"/>
      <c r="I224" s="178"/>
      <c r="J224" s="178"/>
      <c r="K224" s="178"/>
      <c r="L224" s="178"/>
      <c r="M224" s="178"/>
      <c r="N224" s="178"/>
      <c r="O224" s="178"/>
      <c r="P224" s="178"/>
      <c r="Q224" s="205"/>
      <c r="R224" s="178"/>
      <c r="S224" s="197"/>
      <c r="T224" s="197"/>
      <c r="U224" s="178"/>
      <c r="V224" s="178"/>
      <c r="W224" s="178"/>
      <c r="X224" s="178"/>
      <c r="Y224" s="178"/>
      <c r="Z224" s="178"/>
      <c r="AA224" s="177"/>
      <c r="AB224" s="177"/>
      <c r="AC224" s="177"/>
      <c r="AD224" s="187"/>
      <c r="AE224" s="198"/>
      <c r="AF224" s="190"/>
    </row>
    <row r="225" spans="2:32">
      <c r="B225" s="189"/>
      <c r="C225" s="254"/>
      <c r="D225" s="189"/>
      <c r="E225" s="189"/>
      <c r="F225" s="178"/>
      <c r="G225" s="178"/>
      <c r="H225" s="178"/>
      <c r="I225" s="178"/>
      <c r="J225" s="178"/>
      <c r="K225" s="178"/>
      <c r="L225" s="178"/>
      <c r="M225" s="178"/>
      <c r="N225" s="178"/>
      <c r="O225" s="178"/>
      <c r="P225" s="178"/>
      <c r="Q225" s="205"/>
      <c r="R225" s="178"/>
      <c r="S225" s="197"/>
      <c r="T225" s="197"/>
      <c r="U225" s="178"/>
      <c r="V225" s="178"/>
      <c r="W225" s="178"/>
      <c r="X225" s="178"/>
      <c r="Y225" s="178"/>
      <c r="Z225" s="178"/>
      <c r="AA225" s="177"/>
      <c r="AB225" s="177"/>
      <c r="AC225" s="177"/>
      <c r="AD225" s="187"/>
      <c r="AE225" s="198"/>
      <c r="AF225" s="190"/>
    </row>
    <row r="226" spans="2:32">
      <c r="B226" s="178"/>
      <c r="C226" s="253"/>
      <c r="D226" s="178"/>
      <c r="E226" s="178"/>
      <c r="F226" s="178"/>
      <c r="G226" s="178"/>
      <c r="H226" s="178"/>
      <c r="I226" s="178"/>
      <c r="J226" s="178"/>
      <c r="K226" s="178"/>
      <c r="L226" s="178"/>
      <c r="M226" s="178"/>
      <c r="N226" s="178"/>
      <c r="O226" s="178"/>
      <c r="P226" s="178"/>
      <c r="Q226" s="205"/>
      <c r="R226" s="178"/>
      <c r="S226" s="197"/>
      <c r="T226" s="197"/>
      <c r="U226" s="178"/>
      <c r="V226" s="178"/>
      <c r="W226" s="178"/>
      <c r="X226" s="178"/>
      <c r="Y226" s="178"/>
      <c r="Z226" s="178"/>
      <c r="AA226" s="177"/>
      <c r="AB226" s="177"/>
      <c r="AC226" s="177"/>
      <c r="AD226" s="187"/>
      <c r="AE226" s="198"/>
      <c r="AF226" s="190"/>
    </row>
    <row r="227" spans="2:32">
      <c r="B227" s="178"/>
      <c r="C227" s="253"/>
      <c r="D227" s="178"/>
      <c r="E227" s="178"/>
      <c r="F227" s="178"/>
      <c r="G227" s="178"/>
      <c r="H227" s="178"/>
      <c r="I227" s="178"/>
      <c r="J227" s="178"/>
      <c r="K227" s="178"/>
      <c r="L227" s="178"/>
      <c r="M227" s="178"/>
      <c r="N227" s="178"/>
      <c r="O227" s="178"/>
      <c r="P227" s="178"/>
      <c r="Q227" s="205"/>
      <c r="R227" s="178"/>
      <c r="S227" s="197"/>
      <c r="T227" s="197"/>
      <c r="U227" s="178"/>
      <c r="V227" s="178"/>
      <c r="W227" s="178"/>
      <c r="X227" s="178"/>
      <c r="Y227" s="178"/>
      <c r="Z227" s="178"/>
      <c r="AA227" s="177"/>
      <c r="AB227" s="177"/>
      <c r="AC227" s="177"/>
      <c r="AD227" s="187"/>
      <c r="AE227" s="198"/>
      <c r="AF227" s="190"/>
    </row>
    <row r="228" spans="2:32">
      <c r="B228" s="178"/>
      <c r="C228" s="253"/>
      <c r="D228" s="178"/>
      <c r="E228" s="178"/>
      <c r="F228" s="178"/>
      <c r="G228" s="178"/>
      <c r="H228" s="178"/>
      <c r="I228" s="178"/>
      <c r="J228" s="178"/>
      <c r="K228" s="178"/>
      <c r="L228" s="178"/>
      <c r="M228" s="178"/>
      <c r="N228" s="178"/>
      <c r="O228" s="178"/>
      <c r="P228" s="178"/>
      <c r="Q228" s="205"/>
      <c r="R228" s="178"/>
      <c r="S228" s="197"/>
      <c r="T228" s="197"/>
      <c r="U228" s="178"/>
      <c r="V228" s="178"/>
      <c r="W228" s="178"/>
      <c r="X228" s="178"/>
      <c r="Y228" s="178"/>
      <c r="Z228" s="178"/>
      <c r="AA228" s="177"/>
      <c r="AB228" s="177"/>
      <c r="AC228" s="177"/>
      <c r="AD228" s="187"/>
      <c r="AE228" s="198"/>
      <c r="AF228" s="190"/>
    </row>
    <row r="229" spans="2:32">
      <c r="B229" s="178"/>
      <c r="C229" s="253"/>
      <c r="D229" s="178"/>
      <c r="E229" s="178"/>
      <c r="F229" s="178"/>
      <c r="G229" s="178"/>
      <c r="H229" s="178"/>
      <c r="I229" s="178"/>
      <c r="J229" s="178"/>
      <c r="K229" s="178"/>
      <c r="L229" s="178"/>
      <c r="M229" s="178"/>
      <c r="N229" s="178"/>
      <c r="O229" s="178"/>
      <c r="P229" s="178"/>
      <c r="Q229" s="205"/>
      <c r="R229" s="178"/>
      <c r="S229" s="197"/>
      <c r="T229" s="197"/>
      <c r="U229" s="178"/>
      <c r="V229" s="178"/>
      <c r="W229" s="178"/>
      <c r="X229" s="178"/>
      <c r="Y229" s="178"/>
      <c r="Z229" s="178"/>
      <c r="AA229" s="177"/>
      <c r="AB229" s="177"/>
      <c r="AC229" s="177"/>
      <c r="AD229" s="187"/>
      <c r="AE229" s="198"/>
      <c r="AF229" s="190"/>
    </row>
    <row r="230" spans="2:32">
      <c r="B230" s="178"/>
      <c r="C230" s="253"/>
      <c r="D230" s="178"/>
      <c r="E230" s="178"/>
      <c r="F230" s="178"/>
      <c r="G230" s="178"/>
      <c r="H230" s="178"/>
      <c r="I230" s="178"/>
      <c r="J230" s="178"/>
      <c r="K230" s="178"/>
      <c r="L230" s="178"/>
      <c r="M230" s="178"/>
      <c r="N230" s="178"/>
      <c r="O230" s="178"/>
      <c r="P230" s="178"/>
      <c r="Q230" s="205"/>
      <c r="R230" s="178"/>
      <c r="S230" s="197"/>
      <c r="T230" s="197"/>
      <c r="U230" s="178"/>
      <c r="V230" s="178"/>
      <c r="W230" s="178"/>
      <c r="X230" s="178"/>
      <c r="Y230" s="178"/>
      <c r="Z230" s="178"/>
      <c r="AA230" s="177"/>
      <c r="AB230" s="177"/>
      <c r="AC230" s="177"/>
      <c r="AD230" s="187"/>
      <c r="AE230" s="198"/>
      <c r="AF230" s="190"/>
    </row>
    <row r="231" spans="2:32">
      <c r="B231" s="178"/>
      <c r="C231" s="253"/>
      <c r="D231" s="178"/>
      <c r="E231" s="178"/>
      <c r="F231" s="178"/>
      <c r="G231" s="178"/>
      <c r="H231" s="178"/>
      <c r="I231" s="178"/>
      <c r="J231" s="178"/>
      <c r="K231" s="178"/>
      <c r="L231" s="178"/>
      <c r="M231" s="178"/>
      <c r="N231" s="178"/>
      <c r="O231" s="178"/>
      <c r="P231" s="178"/>
      <c r="Q231" s="205"/>
      <c r="R231" s="178"/>
      <c r="S231" s="197"/>
      <c r="T231" s="197"/>
      <c r="U231" s="178"/>
      <c r="V231" s="178"/>
      <c r="W231" s="178"/>
      <c r="X231" s="178"/>
      <c r="Y231" s="178"/>
      <c r="Z231" s="178"/>
      <c r="AA231" s="177"/>
      <c r="AB231" s="177"/>
      <c r="AC231" s="177"/>
      <c r="AD231" s="187"/>
      <c r="AE231" s="198"/>
      <c r="AF231" s="190"/>
    </row>
    <row r="232" spans="2:32">
      <c r="B232" s="178"/>
      <c r="C232" s="253"/>
      <c r="D232" s="178"/>
      <c r="E232" s="178"/>
      <c r="F232" s="178"/>
      <c r="G232" s="178"/>
      <c r="H232" s="178"/>
      <c r="I232" s="178"/>
      <c r="J232" s="178"/>
      <c r="K232" s="178"/>
      <c r="L232" s="178"/>
      <c r="M232" s="178"/>
      <c r="N232" s="178"/>
      <c r="O232" s="178"/>
      <c r="P232" s="178"/>
      <c r="Q232" s="205"/>
      <c r="R232" s="178"/>
      <c r="S232" s="197"/>
      <c r="T232" s="197"/>
      <c r="U232" s="178"/>
      <c r="V232" s="178"/>
      <c r="W232" s="178"/>
      <c r="X232" s="178"/>
      <c r="Y232" s="178"/>
      <c r="Z232" s="178"/>
      <c r="AA232" s="177"/>
      <c r="AB232" s="177"/>
      <c r="AC232" s="177"/>
      <c r="AD232" s="187"/>
      <c r="AE232" s="198"/>
      <c r="AF232" s="190"/>
    </row>
    <row r="233" spans="2:32">
      <c r="B233" s="178"/>
      <c r="C233" s="253"/>
      <c r="D233" s="178"/>
      <c r="E233" s="178"/>
      <c r="F233" s="178"/>
      <c r="G233" s="178"/>
      <c r="H233" s="178"/>
      <c r="I233" s="178"/>
      <c r="J233" s="178"/>
      <c r="K233" s="178"/>
      <c r="L233" s="178"/>
      <c r="M233" s="178"/>
      <c r="N233" s="178"/>
      <c r="O233" s="178"/>
      <c r="P233" s="178"/>
      <c r="Q233" s="205"/>
      <c r="R233" s="178"/>
      <c r="S233" s="197"/>
      <c r="T233" s="197"/>
      <c r="U233" s="178"/>
      <c r="V233" s="178"/>
      <c r="W233" s="178"/>
      <c r="X233" s="178"/>
      <c r="Y233" s="178"/>
      <c r="Z233" s="178"/>
      <c r="AA233" s="177"/>
      <c r="AB233" s="177"/>
      <c r="AC233" s="177"/>
      <c r="AD233" s="187"/>
      <c r="AE233" s="198"/>
      <c r="AF233" s="190"/>
    </row>
    <row r="234" spans="2:32">
      <c r="B234" s="178"/>
      <c r="C234" s="253"/>
      <c r="D234" s="178"/>
      <c r="E234" s="178"/>
      <c r="F234" s="178"/>
      <c r="G234" s="178"/>
      <c r="H234" s="178"/>
      <c r="I234" s="178"/>
      <c r="J234" s="178"/>
      <c r="K234" s="178"/>
      <c r="L234" s="178"/>
      <c r="M234" s="178"/>
      <c r="N234" s="178"/>
      <c r="O234" s="178"/>
      <c r="P234" s="178"/>
      <c r="Q234" s="205"/>
      <c r="R234" s="178"/>
      <c r="S234" s="197"/>
      <c r="T234" s="197"/>
      <c r="U234" s="178"/>
      <c r="V234" s="178"/>
      <c r="W234" s="178"/>
      <c r="X234" s="178"/>
      <c r="Y234" s="178"/>
      <c r="Z234" s="178"/>
      <c r="AA234" s="177"/>
      <c r="AB234" s="177"/>
      <c r="AC234" s="177"/>
      <c r="AD234" s="187"/>
      <c r="AE234" s="198"/>
      <c r="AF234" s="190"/>
    </row>
    <row r="235" spans="2:32">
      <c r="B235" s="178"/>
      <c r="C235" s="253"/>
      <c r="D235" s="178"/>
      <c r="E235" s="178"/>
      <c r="F235" s="178"/>
      <c r="G235" s="178"/>
      <c r="H235" s="178"/>
      <c r="I235" s="178"/>
      <c r="J235" s="178"/>
      <c r="K235" s="178"/>
      <c r="L235" s="178"/>
      <c r="M235" s="178"/>
      <c r="N235" s="178"/>
      <c r="O235" s="178"/>
      <c r="P235" s="178"/>
      <c r="Q235" s="205"/>
      <c r="R235" s="178"/>
      <c r="S235" s="197"/>
      <c r="T235" s="197"/>
      <c r="U235" s="178"/>
      <c r="V235" s="178"/>
      <c r="W235" s="178"/>
      <c r="X235" s="178"/>
      <c r="Y235" s="178"/>
      <c r="Z235" s="178"/>
      <c r="AA235" s="177"/>
      <c r="AB235" s="177"/>
      <c r="AC235" s="177"/>
      <c r="AD235" s="187"/>
      <c r="AE235" s="198"/>
      <c r="AF235" s="190"/>
    </row>
    <row r="236" spans="2:32">
      <c r="B236" s="178"/>
      <c r="C236" s="253"/>
      <c r="D236" s="178"/>
      <c r="E236" s="178"/>
      <c r="F236" s="178"/>
      <c r="G236" s="178"/>
      <c r="H236" s="178"/>
      <c r="I236" s="178"/>
      <c r="J236" s="178"/>
      <c r="K236" s="178"/>
      <c r="L236" s="178"/>
      <c r="M236" s="178"/>
      <c r="N236" s="178"/>
      <c r="O236" s="178"/>
      <c r="P236" s="178"/>
      <c r="Q236" s="205"/>
      <c r="R236" s="178"/>
      <c r="S236" s="197"/>
      <c r="T236" s="197"/>
      <c r="U236" s="178"/>
      <c r="V236" s="178"/>
      <c r="W236" s="178"/>
      <c r="X236" s="178"/>
      <c r="Y236" s="178"/>
      <c r="Z236" s="178"/>
      <c r="AA236" s="177"/>
      <c r="AB236" s="177"/>
      <c r="AC236" s="177"/>
      <c r="AD236" s="187"/>
      <c r="AE236" s="198"/>
      <c r="AF236" s="190"/>
    </row>
    <row r="237" spans="2:32">
      <c r="B237" s="178"/>
      <c r="C237" s="253"/>
      <c r="D237" s="178"/>
      <c r="E237" s="178"/>
      <c r="F237" s="178"/>
      <c r="G237" s="178"/>
      <c r="H237" s="178"/>
      <c r="I237" s="178"/>
      <c r="J237" s="178"/>
      <c r="K237" s="178"/>
      <c r="L237" s="178"/>
      <c r="M237" s="178"/>
      <c r="N237" s="178"/>
      <c r="O237" s="178"/>
      <c r="P237" s="178"/>
      <c r="Q237" s="205"/>
      <c r="R237" s="178"/>
      <c r="S237" s="197"/>
      <c r="T237" s="197"/>
      <c r="U237" s="178"/>
      <c r="V237" s="178"/>
      <c r="W237" s="178"/>
      <c r="X237" s="178"/>
      <c r="Y237" s="178"/>
      <c r="Z237" s="178"/>
      <c r="AA237" s="177"/>
      <c r="AB237" s="177"/>
      <c r="AC237" s="177"/>
      <c r="AD237" s="187"/>
      <c r="AE237" s="198"/>
      <c r="AF237" s="190"/>
    </row>
    <row r="238" spans="2:32">
      <c r="B238" s="178"/>
      <c r="C238" s="253"/>
      <c r="D238" s="178"/>
      <c r="E238" s="178"/>
      <c r="F238" s="178"/>
      <c r="G238" s="178"/>
      <c r="H238" s="178"/>
      <c r="I238" s="178"/>
      <c r="J238" s="178"/>
      <c r="K238" s="178"/>
      <c r="L238" s="178"/>
      <c r="M238" s="178"/>
      <c r="N238" s="178"/>
      <c r="O238" s="178"/>
      <c r="P238" s="178"/>
      <c r="Q238" s="205"/>
      <c r="R238" s="178"/>
      <c r="S238" s="197"/>
      <c r="T238" s="197"/>
      <c r="U238" s="178"/>
      <c r="V238" s="178"/>
      <c r="W238" s="178"/>
      <c r="X238" s="178"/>
      <c r="Y238" s="178"/>
      <c r="Z238" s="178"/>
      <c r="AA238" s="177"/>
      <c r="AB238" s="177"/>
      <c r="AC238" s="177"/>
      <c r="AD238" s="187"/>
      <c r="AE238" s="198"/>
      <c r="AF238" s="190"/>
    </row>
    <row r="239" spans="2:32">
      <c r="B239" s="189"/>
      <c r="C239" s="254"/>
      <c r="D239" s="189"/>
      <c r="E239" s="189"/>
      <c r="F239" s="178"/>
      <c r="G239" s="178"/>
      <c r="H239" s="178"/>
      <c r="I239" s="178"/>
      <c r="J239" s="178"/>
      <c r="K239" s="178"/>
      <c r="L239" s="178"/>
      <c r="M239" s="178"/>
      <c r="N239" s="178"/>
      <c r="O239" s="178"/>
      <c r="P239" s="178"/>
      <c r="Q239" s="205"/>
      <c r="R239" s="178"/>
      <c r="S239" s="197"/>
      <c r="T239" s="197"/>
      <c r="U239" s="178"/>
      <c r="V239" s="178"/>
      <c r="W239" s="178"/>
      <c r="X239" s="178"/>
      <c r="Y239" s="178"/>
      <c r="Z239" s="178"/>
      <c r="AA239" s="177"/>
      <c r="AB239" s="177"/>
      <c r="AC239" s="177"/>
      <c r="AD239" s="187"/>
      <c r="AE239" s="198"/>
      <c r="AF239" s="190"/>
    </row>
    <row r="240" spans="2:32">
      <c r="B240" s="189"/>
      <c r="C240" s="254"/>
      <c r="D240" s="189"/>
      <c r="E240" s="189"/>
      <c r="F240" s="178"/>
      <c r="G240" s="178"/>
      <c r="H240" s="178"/>
      <c r="I240" s="178"/>
      <c r="J240" s="178"/>
      <c r="K240" s="178"/>
      <c r="L240" s="178"/>
      <c r="M240" s="178"/>
      <c r="N240" s="178"/>
      <c r="O240" s="178"/>
      <c r="P240" s="178"/>
      <c r="Q240" s="205"/>
      <c r="R240" s="178"/>
      <c r="S240" s="197"/>
      <c r="T240" s="197"/>
      <c r="U240" s="178"/>
      <c r="V240" s="178"/>
      <c r="W240" s="178"/>
      <c r="X240" s="178"/>
      <c r="Y240" s="178"/>
      <c r="Z240" s="178"/>
      <c r="AA240" s="177"/>
      <c r="AB240" s="177"/>
      <c r="AC240" s="177"/>
      <c r="AD240" s="187"/>
      <c r="AE240" s="198"/>
      <c r="AF240" s="190"/>
    </row>
    <row r="241" spans="2:32">
      <c r="B241" s="189"/>
      <c r="C241" s="254"/>
      <c r="D241" s="189"/>
      <c r="E241" s="189"/>
      <c r="F241" s="178"/>
      <c r="G241" s="178"/>
      <c r="H241" s="178"/>
      <c r="I241" s="178"/>
      <c r="J241" s="178"/>
      <c r="K241" s="178"/>
      <c r="L241" s="178"/>
      <c r="M241" s="178"/>
      <c r="N241" s="178"/>
      <c r="O241" s="178"/>
      <c r="P241" s="178"/>
      <c r="Q241" s="205"/>
      <c r="R241" s="178"/>
      <c r="S241" s="197"/>
      <c r="T241" s="197"/>
      <c r="U241" s="178"/>
      <c r="V241" s="178"/>
      <c r="W241" s="178"/>
      <c r="X241" s="178"/>
      <c r="Y241" s="178"/>
      <c r="Z241" s="178"/>
      <c r="AA241" s="177"/>
      <c r="AB241" s="177"/>
      <c r="AC241" s="177"/>
      <c r="AD241" s="187"/>
      <c r="AE241" s="198"/>
      <c r="AF241" s="190"/>
    </row>
    <row r="242" spans="2:32">
      <c r="B242" s="189"/>
      <c r="C242" s="254"/>
      <c r="D242" s="189"/>
      <c r="E242" s="189"/>
      <c r="F242" s="178"/>
      <c r="G242" s="178"/>
      <c r="H242" s="178"/>
      <c r="I242" s="178"/>
      <c r="J242" s="178"/>
      <c r="K242" s="178"/>
      <c r="L242" s="178"/>
      <c r="M242" s="178"/>
      <c r="N242" s="178"/>
      <c r="O242" s="178"/>
      <c r="P242" s="178"/>
      <c r="Q242" s="205"/>
      <c r="R242" s="178"/>
      <c r="S242" s="197"/>
      <c r="T242" s="197"/>
      <c r="U242" s="178"/>
      <c r="V242" s="178"/>
      <c r="W242" s="178"/>
      <c r="X242" s="178"/>
      <c r="Y242" s="178"/>
      <c r="Z242" s="178"/>
      <c r="AA242" s="177"/>
      <c r="AB242" s="177"/>
      <c r="AC242" s="177"/>
      <c r="AD242" s="187"/>
      <c r="AE242" s="198"/>
      <c r="AF242" s="190"/>
    </row>
    <row r="243" spans="2:32">
      <c r="B243" s="189"/>
      <c r="C243" s="254"/>
      <c r="D243" s="189"/>
      <c r="E243" s="189"/>
      <c r="F243" s="178"/>
      <c r="G243" s="178"/>
      <c r="H243" s="178"/>
      <c r="I243" s="178"/>
      <c r="J243" s="178"/>
      <c r="K243" s="178"/>
      <c r="L243" s="178"/>
      <c r="M243" s="178"/>
      <c r="N243" s="178"/>
      <c r="O243" s="178"/>
      <c r="P243" s="178"/>
      <c r="Q243" s="205"/>
      <c r="R243" s="178"/>
      <c r="S243" s="197"/>
      <c r="T243" s="197"/>
      <c r="U243" s="178"/>
      <c r="V243" s="178"/>
      <c r="W243" s="178"/>
      <c r="X243" s="178"/>
      <c r="Y243" s="178"/>
      <c r="Z243" s="178"/>
      <c r="AA243" s="177"/>
      <c r="AB243" s="177"/>
      <c r="AC243" s="177"/>
      <c r="AD243" s="187"/>
      <c r="AE243" s="198"/>
      <c r="AF243" s="190"/>
    </row>
    <row r="244" spans="2:32">
      <c r="B244" s="178"/>
      <c r="C244" s="253"/>
      <c r="D244" s="178"/>
      <c r="E244" s="178"/>
      <c r="F244" s="178"/>
      <c r="G244" s="178"/>
      <c r="H244" s="178"/>
      <c r="I244" s="178"/>
      <c r="J244" s="178"/>
      <c r="K244" s="178"/>
      <c r="L244" s="178"/>
      <c r="M244" s="178"/>
      <c r="N244" s="178"/>
      <c r="O244" s="178"/>
      <c r="P244" s="178"/>
      <c r="Q244" s="205"/>
      <c r="R244" s="178"/>
      <c r="S244" s="197"/>
      <c r="T244" s="197"/>
      <c r="U244" s="178"/>
      <c r="V244" s="178"/>
      <c r="W244" s="178"/>
      <c r="X244" s="178"/>
      <c r="Y244" s="178"/>
      <c r="Z244" s="178"/>
      <c r="AA244" s="177"/>
      <c r="AB244" s="177"/>
      <c r="AC244" s="177"/>
      <c r="AD244" s="187"/>
      <c r="AE244" s="198"/>
      <c r="AF244" s="190"/>
    </row>
    <row r="245" spans="2:32">
      <c r="B245" s="178"/>
      <c r="C245" s="253"/>
      <c r="D245" s="178"/>
      <c r="E245" s="178"/>
      <c r="F245" s="178"/>
      <c r="G245" s="178"/>
      <c r="H245" s="178"/>
      <c r="I245" s="178"/>
      <c r="J245" s="178"/>
      <c r="K245" s="178"/>
      <c r="L245" s="178"/>
      <c r="M245" s="178"/>
      <c r="N245" s="178"/>
      <c r="O245" s="178"/>
      <c r="P245" s="178"/>
      <c r="Q245" s="205"/>
      <c r="R245" s="178"/>
      <c r="S245" s="197"/>
      <c r="T245" s="197"/>
      <c r="U245" s="178"/>
      <c r="V245" s="178"/>
      <c r="W245" s="178"/>
      <c r="X245" s="178"/>
      <c r="Y245" s="178"/>
      <c r="Z245" s="178"/>
      <c r="AA245" s="177"/>
      <c r="AB245" s="177"/>
      <c r="AC245" s="177"/>
      <c r="AD245" s="187"/>
      <c r="AE245" s="198"/>
      <c r="AF245" s="190"/>
    </row>
    <row r="246" spans="2:32">
      <c r="B246" s="178"/>
      <c r="C246" s="253"/>
      <c r="D246" s="178"/>
      <c r="E246" s="178"/>
      <c r="F246" s="178"/>
      <c r="G246" s="178"/>
      <c r="H246" s="178"/>
      <c r="I246" s="178"/>
      <c r="J246" s="178"/>
      <c r="K246" s="178"/>
      <c r="L246" s="178"/>
      <c r="M246" s="178"/>
      <c r="N246" s="178"/>
      <c r="O246" s="178"/>
      <c r="P246" s="178"/>
      <c r="Q246" s="205"/>
      <c r="R246" s="178"/>
      <c r="S246" s="197"/>
      <c r="T246" s="197"/>
      <c r="U246" s="178"/>
      <c r="V246" s="178"/>
      <c r="W246" s="178"/>
      <c r="X246" s="178"/>
      <c r="Y246" s="178"/>
      <c r="Z246" s="178"/>
      <c r="AA246" s="177"/>
      <c r="AB246" s="177"/>
      <c r="AC246" s="177"/>
      <c r="AD246" s="187"/>
      <c r="AE246" s="198"/>
      <c r="AF246" s="190"/>
    </row>
    <row r="247" spans="2:32">
      <c r="B247" s="178"/>
      <c r="C247" s="253"/>
      <c r="D247" s="178"/>
      <c r="E247" s="178"/>
      <c r="F247" s="178"/>
      <c r="G247" s="178"/>
      <c r="H247" s="178"/>
      <c r="I247" s="178"/>
      <c r="J247" s="178"/>
      <c r="K247" s="178"/>
      <c r="L247" s="178"/>
      <c r="M247" s="178"/>
      <c r="N247" s="178"/>
      <c r="O247" s="178"/>
      <c r="P247" s="178"/>
      <c r="Q247" s="205"/>
      <c r="R247" s="178"/>
      <c r="S247" s="197"/>
      <c r="T247" s="197"/>
      <c r="U247" s="178"/>
      <c r="V247" s="178"/>
      <c r="W247" s="178"/>
      <c r="X247" s="178"/>
      <c r="Y247" s="178"/>
      <c r="Z247" s="178"/>
      <c r="AA247" s="177"/>
      <c r="AB247" s="177"/>
      <c r="AC247" s="177"/>
      <c r="AD247" s="187"/>
      <c r="AE247" s="198"/>
      <c r="AF247" s="190"/>
    </row>
    <row r="248" spans="2:32">
      <c r="B248" s="178"/>
      <c r="C248" s="253"/>
      <c r="D248" s="178"/>
      <c r="E248" s="178"/>
      <c r="F248" s="178"/>
      <c r="G248" s="178"/>
      <c r="H248" s="178"/>
      <c r="I248" s="178"/>
      <c r="J248" s="178"/>
      <c r="K248" s="178"/>
      <c r="L248" s="178"/>
      <c r="M248" s="178"/>
      <c r="N248" s="178"/>
      <c r="O248" s="178"/>
      <c r="P248" s="178"/>
      <c r="Q248" s="205"/>
      <c r="R248" s="178"/>
      <c r="S248" s="197"/>
      <c r="T248" s="197"/>
      <c r="U248" s="178"/>
      <c r="V248" s="178"/>
      <c r="W248" s="178"/>
      <c r="X248" s="178"/>
      <c r="Y248" s="178"/>
      <c r="Z248" s="178"/>
      <c r="AA248" s="177"/>
      <c r="AB248" s="177"/>
      <c r="AC248" s="177"/>
      <c r="AD248" s="187"/>
      <c r="AE248" s="198"/>
      <c r="AF248" s="190"/>
    </row>
    <row r="249" spans="2:32">
      <c r="B249" s="178"/>
      <c r="C249" s="253"/>
      <c r="D249" s="178"/>
      <c r="E249" s="178"/>
      <c r="F249" s="178"/>
      <c r="G249" s="178"/>
      <c r="H249" s="178"/>
      <c r="I249" s="178"/>
      <c r="J249" s="178"/>
      <c r="K249" s="178"/>
      <c r="L249" s="178"/>
      <c r="M249" s="178"/>
      <c r="N249" s="178"/>
      <c r="O249" s="178"/>
      <c r="P249" s="178"/>
      <c r="Q249" s="205"/>
      <c r="R249" s="178"/>
      <c r="S249" s="197"/>
      <c r="T249" s="197"/>
      <c r="U249" s="178"/>
      <c r="V249" s="178"/>
      <c r="W249" s="178"/>
      <c r="X249" s="178"/>
      <c r="Y249" s="178"/>
      <c r="Z249" s="178"/>
      <c r="AA249" s="177"/>
      <c r="AB249" s="177"/>
      <c r="AC249" s="177"/>
      <c r="AD249" s="187"/>
      <c r="AE249" s="198"/>
      <c r="AF249" s="190"/>
    </row>
    <row r="250" spans="2:32">
      <c r="B250" s="178"/>
      <c r="C250" s="253"/>
      <c r="D250" s="178"/>
      <c r="E250" s="178"/>
      <c r="F250" s="178"/>
      <c r="G250" s="178"/>
      <c r="H250" s="178"/>
      <c r="I250" s="178"/>
      <c r="J250" s="178"/>
      <c r="K250" s="178"/>
      <c r="L250" s="178"/>
      <c r="M250" s="178"/>
      <c r="N250" s="178"/>
      <c r="O250" s="178"/>
      <c r="P250" s="178"/>
      <c r="Q250" s="205"/>
      <c r="R250" s="178"/>
      <c r="S250" s="197"/>
      <c r="T250" s="197"/>
      <c r="U250" s="178"/>
      <c r="V250" s="178"/>
      <c r="W250" s="178"/>
      <c r="X250" s="178"/>
      <c r="Y250" s="178"/>
      <c r="Z250" s="178"/>
      <c r="AA250" s="177"/>
      <c r="AB250" s="177"/>
      <c r="AC250" s="177"/>
      <c r="AD250" s="187"/>
      <c r="AE250" s="198"/>
      <c r="AF250" s="190"/>
    </row>
    <row r="251" spans="2:32">
      <c r="B251" s="178"/>
      <c r="C251" s="253"/>
      <c r="D251" s="178"/>
      <c r="E251" s="178"/>
      <c r="F251" s="178"/>
      <c r="G251" s="178"/>
      <c r="H251" s="178"/>
      <c r="I251" s="178"/>
      <c r="J251" s="178"/>
      <c r="K251" s="178"/>
      <c r="L251" s="178"/>
      <c r="M251" s="178"/>
      <c r="N251" s="178"/>
      <c r="O251" s="178"/>
      <c r="P251" s="178"/>
      <c r="Q251" s="205"/>
      <c r="R251" s="178"/>
      <c r="S251" s="197"/>
      <c r="T251" s="197"/>
      <c r="U251" s="178"/>
      <c r="V251" s="178"/>
      <c r="W251" s="178"/>
      <c r="X251" s="178"/>
      <c r="Y251" s="178"/>
      <c r="Z251" s="178"/>
      <c r="AA251" s="177"/>
      <c r="AB251" s="177"/>
      <c r="AC251" s="177"/>
      <c r="AD251" s="187"/>
      <c r="AE251" s="198"/>
      <c r="AF251" s="190"/>
    </row>
    <row r="252" spans="2:32">
      <c r="B252" s="178"/>
      <c r="C252" s="253"/>
      <c r="D252" s="178"/>
      <c r="E252" s="178"/>
      <c r="F252" s="178"/>
      <c r="G252" s="178"/>
      <c r="H252" s="178"/>
      <c r="I252" s="178"/>
      <c r="J252" s="178"/>
      <c r="K252" s="178"/>
      <c r="L252" s="178"/>
      <c r="M252" s="178"/>
      <c r="N252" s="178"/>
      <c r="O252" s="178"/>
      <c r="P252" s="178"/>
      <c r="Q252" s="205"/>
      <c r="R252" s="178"/>
      <c r="S252" s="197"/>
      <c r="T252" s="197"/>
      <c r="U252" s="178"/>
      <c r="V252" s="178"/>
      <c r="W252" s="178"/>
      <c r="X252" s="178"/>
      <c r="Y252" s="178"/>
      <c r="Z252" s="178"/>
      <c r="AA252" s="177"/>
      <c r="AB252" s="177"/>
      <c r="AC252" s="177"/>
      <c r="AD252" s="187"/>
      <c r="AE252" s="198"/>
      <c r="AF252" s="190"/>
    </row>
    <row r="253" spans="2:32">
      <c r="B253" s="178"/>
      <c r="C253" s="253"/>
      <c r="D253" s="178"/>
      <c r="E253" s="178"/>
      <c r="F253" s="178"/>
      <c r="G253" s="178"/>
      <c r="H253" s="178"/>
      <c r="I253" s="178"/>
      <c r="J253" s="178"/>
      <c r="K253" s="178"/>
      <c r="L253" s="178"/>
      <c r="M253" s="178"/>
      <c r="N253" s="178"/>
      <c r="O253" s="178"/>
      <c r="P253" s="178"/>
      <c r="Q253" s="205"/>
      <c r="R253" s="178"/>
      <c r="S253" s="197"/>
      <c r="T253" s="197"/>
      <c r="U253" s="178"/>
      <c r="V253" s="178"/>
      <c r="W253" s="178"/>
      <c r="X253" s="178"/>
      <c r="Y253" s="178"/>
      <c r="Z253" s="178"/>
      <c r="AA253" s="177"/>
      <c r="AB253" s="177"/>
      <c r="AC253" s="177"/>
      <c r="AD253" s="187"/>
      <c r="AE253" s="198"/>
      <c r="AF253" s="190"/>
    </row>
    <row r="254" spans="2:32">
      <c r="B254" s="178"/>
      <c r="C254" s="253"/>
      <c r="D254" s="178"/>
      <c r="E254" s="178"/>
      <c r="F254" s="178"/>
      <c r="G254" s="178"/>
      <c r="H254" s="178"/>
      <c r="I254" s="178"/>
      <c r="J254" s="178"/>
      <c r="K254" s="178"/>
      <c r="L254" s="178"/>
      <c r="M254" s="178"/>
      <c r="N254" s="178"/>
      <c r="O254" s="178"/>
      <c r="P254" s="178"/>
      <c r="Q254" s="205"/>
      <c r="R254" s="178"/>
      <c r="S254" s="197"/>
      <c r="T254" s="197"/>
      <c r="U254" s="178"/>
      <c r="V254" s="178"/>
      <c r="W254" s="178"/>
      <c r="X254" s="178"/>
      <c r="Y254" s="178"/>
      <c r="Z254" s="178"/>
      <c r="AA254" s="177"/>
      <c r="AB254" s="177"/>
      <c r="AC254" s="177"/>
      <c r="AD254" s="187"/>
      <c r="AE254" s="198"/>
      <c r="AF254" s="190"/>
    </row>
    <row r="255" spans="2:32">
      <c r="B255" s="178"/>
      <c r="C255" s="253"/>
      <c r="D255" s="178"/>
      <c r="E255" s="178"/>
      <c r="F255" s="178"/>
      <c r="G255" s="178"/>
      <c r="H255" s="178"/>
      <c r="I255" s="178"/>
      <c r="J255" s="178"/>
      <c r="K255" s="178"/>
      <c r="L255" s="178"/>
      <c r="M255" s="178"/>
      <c r="N255" s="178"/>
      <c r="O255" s="178"/>
      <c r="P255" s="178"/>
      <c r="Q255" s="205"/>
      <c r="R255" s="178"/>
      <c r="S255" s="197"/>
      <c r="T255" s="197"/>
      <c r="U255" s="178"/>
      <c r="V255" s="178"/>
      <c r="W255" s="178"/>
      <c r="X255" s="178"/>
      <c r="Y255" s="178"/>
      <c r="Z255" s="178"/>
      <c r="AA255" s="177"/>
      <c r="AB255" s="177"/>
      <c r="AC255" s="177"/>
      <c r="AD255" s="187"/>
      <c r="AE255" s="198"/>
      <c r="AF255" s="190"/>
    </row>
    <row r="256" spans="2:32">
      <c r="B256" s="178"/>
      <c r="C256" s="178"/>
      <c r="D256" s="178"/>
      <c r="E256" s="178"/>
      <c r="F256" s="178"/>
      <c r="G256" s="178"/>
      <c r="H256" s="178"/>
      <c r="I256" s="178"/>
      <c r="J256" s="178"/>
      <c r="K256" s="178"/>
      <c r="L256" s="178"/>
      <c r="M256" s="178"/>
      <c r="N256" s="178"/>
      <c r="O256" s="178"/>
      <c r="P256" s="178"/>
      <c r="Q256" s="205"/>
      <c r="R256" s="178"/>
      <c r="S256" s="197"/>
      <c r="T256" s="197"/>
      <c r="U256" s="178"/>
      <c r="V256" s="178"/>
      <c r="W256" s="178"/>
      <c r="X256" s="178"/>
      <c r="Y256" s="178"/>
      <c r="Z256" s="178"/>
      <c r="AA256" s="177"/>
      <c r="AB256" s="177"/>
      <c r="AC256" s="177"/>
      <c r="AD256" s="187"/>
      <c r="AE256" s="198"/>
      <c r="AF256" s="190"/>
    </row>
    <row r="257" spans="2:33">
      <c r="B257" s="189"/>
      <c r="C257" s="189"/>
      <c r="D257" s="189"/>
      <c r="E257" s="189"/>
      <c r="F257" s="178"/>
      <c r="G257" s="178"/>
      <c r="H257" s="178"/>
      <c r="I257" s="178"/>
      <c r="J257" s="178"/>
      <c r="K257" s="178"/>
      <c r="L257" s="178"/>
      <c r="M257" s="178"/>
      <c r="N257" s="178"/>
      <c r="O257" s="178"/>
      <c r="P257" s="178"/>
      <c r="Q257" s="205"/>
      <c r="R257" s="178"/>
      <c r="S257" s="197"/>
      <c r="T257" s="197"/>
      <c r="U257" s="178"/>
      <c r="V257" s="178"/>
      <c r="W257" s="178"/>
      <c r="X257" s="178"/>
      <c r="Y257" s="178"/>
      <c r="Z257" s="178"/>
      <c r="AA257" s="177"/>
      <c r="AB257" s="177"/>
      <c r="AC257" s="177"/>
      <c r="AD257" s="187"/>
      <c r="AE257" s="198"/>
      <c r="AF257" s="190"/>
    </row>
    <row r="258" spans="2:33">
      <c r="B258" s="189"/>
      <c r="C258" s="189"/>
      <c r="D258" s="189"/>
      <c r="E258" s="189"/>
      <c r="F258" s="178"/>
      <c r="G258" s="178"/>
      <c r="H258" s="178"/>
      <c r="I258" s="178"/>
      <c r="J258" s="178"/>
      <c r="K258" s="178"/>
      <c r="L258" s="178"/>
      <c r="M258" s="178"/>
      <c r="N258" s="178"/>
      <c r="O258" s="178"/>
      <c r="P258" s="178"/>
      <c r="Q258" s="205"/>
      <c r="R258" s="178"/>
      <c r="S258" s="197"/>
      <c r="T258" s="197"/>
      <c r="U258" s="178"/>
      <c r="V258" s="178"/>
      <c r="W258" s="178"/>
      <c r="X258" s="178"/>
      <c r="Y258" s="178"/>
      <c r="Z258" s="178"/>
      <c r="AA258" s="177"/>
      <c r="AB258" s="177"/>
      <c r="AC258" s="177"/>
      <c r="AD258" s="187"/>
      <c r="AE258" s="198"/>
      <c r="AF258" s="190"/>
    </row>
    <row r="259" spans="2:33">
      <c r="B259" s="189"/>
      <c r="C259" s="189"/>
      <c r="D259" s="189"/>
      <c r="E259" s="189"/>
      <c r="F259" s="178"/>
      <c r="G259" s="178"/>
      <c r="H259" s="178"/>
      <c r="I259" s="178"/>
      <c r="J259" s="178"/>
      <c r="K259" s="178"/>
      <c r="L259" s="178"/>
      <c r="M259" s="178"/>
      <c r="N259" s="178"/>
      <c r="O259" s="178"/>
      <c r="P259" s="178"/>
      <c r="Q259" s="205"/>
      <c r="R259" s="178"/>
      <c r="S259" s="197"/>
      <c r="T259" s="197"/>
      <c r="U259" s="178"/>
      <c r="V259" s="178"/>
      <c r="W259" s="178"/>
      <c r="X259" s="178"/>
      <c r="Y259" s="178"/>
      <c r="Z259" s="178"/>
      <c r="AA259" s="177"/>
      <c r="AB259" s="177"/>
      <c r="AC259" s="177"/>
      <c r="AD259" s="187"/>
      <c r="AE259" s="198"/>
      <c r="AF259" s="190"/>
    </row>
    <row r="260" spans="2:33">
      <c r="B260" s="189"/>
      <c r="C260" s="189"/>
      <c r="D260" s="189"/>
      <c r="E260" s="189"/>
      <c r="F260" s="178"/>
      <c r="G260" s="178"/>
      <c r="H260" s="178"/>
      <c r="I260" s="178"/>
      <c r="J260" s="178"/>
      <c r="K260" s="178"/>
      <c r="L260" s="178"/>
      <c r="M260" s="178"/>
      <c r="N260" s="178"/>
      <c r="O260" s="178"/>
      <c r="P260" s="178"/>
      <c r="Q260" s="205"/>
      <c r="R260" s="178"/>
      <c r="S260" s="197"/>
      <c r="T260" s="197"/>
      <c r="U260" s="178"/>
      <c r="V260" s="178"/>
      <c r="W260" s="178"/>
      <c r="X260" s="178"/>
      <c r="Y260" s="178"/>
      <c r="Z260" s="178"/>
      <c r="AA260" s="177"/>
      <c r="AB260" s="177"/>
      <c r="AC260" s="177"/>
      <c r="AD260" s="187"/>
      <c r="AE260" s="198"/>
      <c r="AF260" s="190"/>
    </row>
    <row r="261" spans="2:33">
      <c r="B261" s="189"/>
      <c r="C261" s="189"/>
      <c r="D261" s="189"/>
      <c r="E261" s="189"/>
      <c r="F261" s="178"/>
      <c r="G261" s="178"/>
      <c r="H261" s="178"/>
      <c r="I261" s="178"/>
      <c r="J261" s="178"/>
      <c r="K261" s="178"/>
      <c r="L261" s="178"/>
      <c r="M261" s="178"/>
      <c r="N261" s="178"/>
      <c r="O261" s="178"/>
      <c r="P261" s="178"/>
      <c r="Q261" s="205"/>
      <c r="R261" s="178"/>
      <c r="S261" s="197"/>
      <c r="T261" s="197"/>
      <c r="U261" s="178"/>
      <c r="V261" s="178"/>
      <c r="W261" s="178"/>
      <c r="X261" s="178"/>
      <c r="Y261" s="178"/>
      <c r="Z261" s="178"/>
      <c r="AA261" s="177"/>
      <c r="AB261" s="177"/>
      <c r="AC261" s="177"/>
      <c r="AD261" s="187"/>
      <c r="AE261" s="198"/>
      <c r="AF261" s="190"/>
    </row>
    <row r="262" spans="2:33">
      <c r="B262" s="178"/>
      <c r="C262" s="178"/>
      <c r="D262" s="178"/>
      <c r="E262" s="178"/>
      <c r="F262" s="178"/>
      <c r="G262" s="178"/>
      <c r="H262" s="178"/>
      <c r="I262" s="178"/>
      <c r="J262" s="178"/>
      <c r="K262" s="178"/>
      <c r="L262" s="178"/>
      <c r="M262" s="178"/>
      <c r="N262" s="178"/>
      <c r="O262" s="178"/>
      <c r="P262" s="178"/>
      <c r="Q262" s="205"/>
      <c r="R262" s="178"/>
      <c r="S262" s="197"/>
      <c r="T262" s="197"/>
      <c r="U262" s="178"/>
      <c r="V262" s="178"/>
      <c r="W262" s="178"/>
      <c r="X262" s="178"/>
      <c r="Y262" s="178"/>
      <c r="Z262" s="178"/>
      <c r="AA262" s="177"/>
      <c r="AB262" s="177"/>
      <c r="AC262" s="177"/>
      <c r="AD262" s="187"/>
      <c r="AE262" s="198"/>
      <c r="AF262" s="190"/>
    </row>
    <row r="263" spans="2:33">
      <c r="B263" s="190"/>
      <c r="C263" s="190"/>
      <c r="D263" s="190"/>
      <c r="E263" s="190"/>
      <c r="F263" s="190"/>
      <c r="G263" s="190"/>
      <c r="H263" s="190"/>
      <c r="I263" s="190"/>
      <c r="J263" s="190"/>
      <c r="K263" s="190"/>
      <c r="L263" s="190"/>
      <c r="M263" s="190"/>
      <c r="N263" s="190"/>
      <c r="O263" s="190"/>
      <c r="P263" s="190"/>
      <c r="Q263" s="205"/>
      <c r="R263" s="191"/>
      <c r="S263" s="197"/>
      <c r="T263" s="197"/>
      <c r="U263" s="191"/>
      <c r="V263" s="191"/>
      <c r="W263" s="191"/>
      <c r="X263" s="191"/>
      <c r="Y263" s="191"/>
      <c r="Z263" s="191"/>
      <c r="AA263" s="177"/>
      <c r="AB263" s="177"/>
      <c r="AC263" s="177"/>
      <c r="AD263" s="187"/>
      <c r="AE263" s="198"/>
      <c r="AF263" s="190"/>
    </row>
    <row r="264" spans="2:33" ht="14.4">
      <c r="B264" s="192"/>
      <c r="C264" s="192"/>
      <c r="D264" s="192"/>
      <c r="E264" s="192"/>
      <c r="F264" s="192"/>
      <c r="G264" s="192"/>
      <c r="H264" s="192"/>
      <c r="I264" s="192"/>
      <c r="J264" s="192"/>
      <c r="K264" s="192"/>
      <c r="L264" s="192"/>
      <c r="M264" s="192"/>
      <c r="N264" s="192"/>
      <c r="O264" s="192"/>
      <c r="P264" s="192"/>
      <c r="Q264" s="206"/>
      <c r="R264" s="192"/>
      <c r="S264" s="197"/>
      <c r="T264" s="197"/>
      <c r="U264" s="192"/>
      <c r="V264" s="192"/>
      <c r="W264" s="192"/>
      <c r="X264" s="192"/>
      <c r="Y264" s="192"/>
      <c r="Z264" s="192"/>
      <c r="AA264" s="177"/>
      <c r="AB264" s="177"/>
      <c r="AC264" s="177"/>
      <c r="AD264" s="187"/>
      <c r="AE264" s="198"/>
      <c r="AF264" s="192"/>
      <c r="AG264"/>
    </row>
    <row r="265" spans="2:33" ht="14.4">
      <c r="B265" s="192"/>
      <c r="C265" s="192"/>
      <c r="D265" s="192"/>
      <c r="E265" s="192"/>
      <c r="F265" s="192"/>
      <c r="G265" s="192"/>
      <c r="H265" s="192"/>
      <c r="I265" s="192"/>
      <c r="J265" s="192"/>
      <c r="K265" s="192"/>
      <c r="L265" s="192"/>
      <c r="M265" s="192"/>
      <c r="N265" s="192"/>
      <c r="O265" s="192"/>
      <c r="P265" s="192"/>
      <c r="Q265" s="206"/>
      <c r="R265" s="192"/>
      <c r="S265" s="197"/>
      <c r="T265" s="197"/>
      <c r="U265" s="192"/>
      <c r="V265" s="192"/>
      <c r="W265" s="192"/>
      <c r="X265" s="192"/>
      <c r="Y265" s="192"/>
      <c r="Z265" s="192"/>
      <c r="AA265" s="177"/>
      <c r="AB265" s="177"/>
      <c r="AC265" s="177"/>
      <c r="AD265" s="187"/>
      <c r="AE265" s="198"/>
      <c r="AF265" s="192"/>
      <c r="AG265"/>
    </row>
    <row r="266" spans="2:33">
      <c r="B266" s="193"/>
      <c r="C266" s="193"/>
      <c r="D266" s="193"/>
      <c r="E266" s="193"/>
      <c r="F266" s="190"/>
      <c r="G266" s="190"/>
      <c r="H266" s="190"/>
      <c r="I266" s="190"/>
      <c r="J266" s="190"/>
      <c r="K266" s="190"/>
      <c r="L266" s="190"/>
      <c r="M266" s="190"/>
      <c r="N266" s="190"/>
      <c r="O266" s="190"/>
      <c r="P266" s="190"/>
      <c r="Q266" s="205"/>
      <c r="R266" s="190"/>
      <c r="S266" s="197"/>
      <c r="T266" s="197"/>
      <c r="U266" s="190"/>
      <c r="V266" s="190"/>
      <c r="W266" s="190"/>
      <c r="X266" s="190"/>
      <c r="Y266" s="190"/>
      <c r="Z266" s="194"/>
      <c r="AA266" s="177"/>
      <c r="AB266" s="177"/>
      <c r="AC266" s="177"/>
      <c r="AD266" s="187"/>
      <c r="AE266" s="198"/>
      <c r="AF266" s="190"/>
    </row>
    <row r="267" spans="2:33">
      <c r="B267" s="190"/>
      <c r="C267" s="190"/>
      <c r="D267" s="190"/>
      <c r="E267" s="190"/>
      <c r="F267" s="190"/>
      <c r="G267" s="190"/>
      <c r="H267" s="190"/>
      <c r="I267" s="190"/>
      <c r="J267" s="190"/>
      <c r="K267" s="190"/>
      <c r="L267" s="190"/>
      <c r="M267" s="190"/>
      <c r="N267" s="190"/>
      <c r="O267" s="190"/>
      <c r="P267" s="190"/>
      <c r="Q267" s="205"/>
      <c r="R267" s="190"/>
      <c r="S267" s="197"/>
      <c r="T267" s="197"/>
      <c r="U267" s="190"/>
      <c r="V267" s="190"/>
      <c r="W267" s="190"/>
      <c r="X267" s="190"/>
      <c r="Y267" s="190"/>
      <c r="Z267" s="194"/>
      <c r="AA267" s="177"/>
      <c r="AB267" s="177"/>
      <c r="AC267" s="177"/>
      <c r="AD267" s="187"/>
      <c r="AE267" s="198"/>
      <c r="AF267" s="190"/>
    </row>
  </sheetData>
  <mergeCells count="19">
    <mergeCell ref="AE44:AE46"/>
    <mergeCell ref="X45:Z45"/>
    <mergeCell ref="AD44:AD46"/>
    <mergeCell ref="AF44:AF46"/>
    <mergeCell ref="B44:T45"/>
    <mergeCell ref="AA44:AC45"/>
    <mergeCell ref="U45:W45"/>
    <mergeCell ref="U44:Z44"/>
    <mergeCell ref="D20:O25"/>
    <mergeCell ref="B26:O26"/>
    <mergeCell ref="F4:J4"/>
    <mergeCell ref="F5:J5"/>
    <mergeCell ref="D1:P1"/>
    <mergeCell ref="D18:E18"/>
    <mergeCell ref="F18:G18"/>
    <mergeCell ref="H18:I18"/>
    <mergeCell ref="J18:K18"/>
    <mergeCell ref="L18:M18"/>
    <mergeCell ref="N18:O18"/>
  </mergeCells>
  <conditionalFormatting sqref="A195:R195 U195:Z195 AF195:XFD195">
    <cfRule type="cellIs" dxfId="27" priority="4" operator="greaterThan">
      <formula>0</formula>
    </cfRule>
  </conditionalFormatting>
  <conditionalFormatting sqref="A263:R263 U263:Z263 AF263:XFD263">
    <cfRule type="cellIs" dxfId="26" priority="3" operator="greaterThan">
      <formula>0</formula>
    </cfRule>
  </conditionalFormatting>
  <conditionalFormatting sqref="B19 B46:R46">
    <cfRule type="cellIs" dxfId="25" priority="18" operator="equal">
      <formula>"The Dealer appears to be Non-Compliant"</formula>
    </cfRule>
    <cfRule type="cellIs" dxfId="24" priority="19" operator="equal">
      <formula>"Dealer appears to be Non-Compliant"</formula>
    </cfRule>
  </conditionalFormatting>
  <conditionalFormatting sqref="B43">
    <cfRule type="cellIs" dxfId="23" priority="5" operator="equal">
      <formula>"The Dealer appears to be Non-Compliant"</formula>
    </cfRule>
    <cfRule type="cellIs" dxfId="22" priority="6" operator="equal">
      <formula>"Dealer appears to be Non-Compliant"</formula>
    </cfRule>
  </conditionalFormatting>
  <conditionalFormatting sqref="B4:C5 B13:G15 I13:I15">
    <cfRule type="cellIs" dxfId="21" priority="16" operator="equal">
      <formula>"The Dealer appears to be Non-Compliant"</formula>
    </cfRule>
  </conditionalFormatting>
  <conditionalFormatting sqref="B4:C15">
    <cfRule type="cellIs" dxfId="20" priority="2" operator="equal">
      <formula>"Dealer appears to be Non-Compliant"</formula>
    </cfRule>
  </conditionalFormatting>
  <conditionalFormatting sqref="B6:I12">
    <cfRule type="cellIs" dxfId="19" priority="1" operator="equal">
      <formula>"The Dealer appears to be Non-Compliant"</formula>
    </cfRule>
  </conditionalFormatting>
  <conditionalFormatting sqref="F4:F5">
    <cfRule type="cellIs" dxfId="18" priority="13" operator="equal">
      <formula>"The Dealer appears to be Non-Compliant"</formula>
    </cfRule>
    <cfRule type="cellIs" dxfId="17" priority="14" operator="equal">
      <formula>"Dealer appears to be Non-Compliant"</formula>
    </cfRule>
  </conditionalFormatting>
  <conditionalFormatting sqref="G14">
    <cfRule type="cellIs" dxfId="16" priority="15" operator="equal">
      <formula>"Dealer appears to be Non-Compliant"</formula>
    </cfRule>
  </conditionalFormatting>
  <conditionalFormatting sqref="I4:I15 E6:G15">
    <cfRule type="cellIs" dxfId="15" priority="17" operator="equal">
      <formula>"Dealer appears to be Non-Compliant"</formula>
    </cfRule>
  </conditionalFormatting>
  <conditionalFormatting sqref="U46:Z46">
    <cfRule type="cellIs" dxfId="14" priority="7" operator="equal">
      <formula>"The Dealer appears to be Non-Compliant"</formula>
    </cfRule>
    <cfRule type="cellIs" dxfId="13" priority="8" operator="equal">
      <formula>"Dealer appears to be Non-Compliant"</formula>
    </cfRule>
  </conditionalFormatting>
  <conditionalFormatting sqref="AF44">
    <cfRule type="cellIs" dxfId="12" priority="11" operator="equal">
      <formula>"Dealer appears to be Non-Compliant"</formula>
    </cfRule>
    <cfRule type="cellIs" dxfId="11" priority="12" operator="equal">
      <formula>"The Dealer appears to be Non-Compliant"</formula>
    </cfRule>
  </conditionalFormatting>
  <dataValidations count="6">
    <dataValidation type="list" allowBlank="1" showInputMessage="1" showErrorMessage="1" sqref="I4:I11 I13:I15" xr:uid="{00000000-0002-0000-0200-000000000000}">
      <formula1>Currency</formula1>
    </dataValidation>
    <dataValidation type="list" showInputMessage="1" showErrorMessage="1" sqref="B48:B267" xr:uid="{00000000-0002-0000-0200-000001000000}">
      <formula1>$AP$3:$AP$18</formula1>
    </dataValidation>
    <dataValidation type="list" showInputMessage="1" showErrorMessage="1" sqref="E48:E267" xr:uid="{00000000-0002-0000-0200-000002000000}">
      <formula1>$AO$3:$AO$12</formula1>
    </dataValidation>
    <dataValidation type="list" showInputMessage="1" showErrorMessage="1" sqref="F48:F267" xr:uid="{00000000-0002-0000-0200-000003000000}">
      <formula1>$AS$3:$AS$13</formula1>
    </dataValidation>
    <dataValidation type="list" showInputMessage="1" showErrorMessage="1" sqref="I48:I267" xr:uid="{00000000-0002-0000-0200-000004000000}">
      <formula1>$AQ$3:$AQ$11</formula1>
    </dataValidation>
    <dataValidation type="list" showInputMessage="1" showErrorMessage="1" sqref="K48:K267" xr:uid="{00000000-0002-0000-0200-000005000000}">
      <formula1>$AR$3:$AR$10</formula1>
    </dataValidation>
  </dataValidations>
  <pageMargins left="0.75" right="0.75" top="1" bottom="1" header="0.5" footer="0.5"/>
  <pageSetup paperSize="5" scale="43" fitToHeight="2" orientation="landscape" r:id="rId1"/>
  <headerFooter alignWithMargins="0">
    <oddHeader>&amp;RFSC Repo Reporting templates (Version 2.0)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74"/>
  <sheetViews>
    <sheetView showGridLines="0" topLeftCell="A25" zoomScale="90" zoomScaleNormal="90" workbookViewId="0">
      <selection activeCell="C7" sqref="C7"/>
    </sheetView>
  </sheetViews>
  <sheetFormatPr defaultColWidth="9.109375" defaultRowHeight="10.199999999999999"/>
  <cols>
    <col min="1" max="1" width="1" style="8" customWidth="1"/>
    <col min="2" max="2" width="30.88671875" style="9" customWidth="1"/>
    <col min="3" max="3" width="25.109375" style="9" customWidth="1"/>
    <col min="4" max="4" width="18.88671875" style="9" bestFit="1" customWidth="1"/>
    <col min="5" max="5" width="24.88671875" style="8" customWidth="1"/>
    <col min="6" max="6" width="20.88671875" style="8" bestFit="1" customWidth="1"/>
    <col min="7" max="7" width="61.77734375" style="8" customWidth="1"/>
    <col min="8" max="8" width="20.33203125" style="8" customWidth="1"/>
    <col min="9" max="9" width="16.44140625" style="8" customWidth="1"/>
    <col min="10" max="10" width="17.33203125" style="8" customWidth="1"/>
    <col min="11" max="11" width="17.6640625" style="8" customWidth="1"/>
    <col min="12" max="12" width="17.33203125" style="10" bestFit="1" customWidth="1"/>
    <col min="13" max="13" width="15" style="8" bestFit="1" customWidth="1"/>
    <col min="14" max="14" width="22.5546875" style="8" customWidth="1"/>
    <col min="15" max="15" width="26" style="8" customWidth="1"/>
    <col min="16" max="16" width="9.109375" style="7" customWidth="1"/>
    <col min="17" max="17" width="18.33203125" style="7" hidden="1" customWidth="1"/>
    <col min="18" max="18" width="19" style="7" hidden="1" customWidth="1"/>
    <col min="19" max="19" width="11" style="7" hidden="1" customWidth="1"/>
    <col min="20" max="20" width="13.33203125" style="7" hidden="1" customWidth="1"/>
    <col min="21" max="21" width="9.109375" style="7" hidden="1" customWidth="1"/>
    <col min="22" max="25" width="0" style="7" hidden="1" customWidth="1"/>
    <col min="26" max="32" width="0" style="8" hidden="1" customWidth="1"/>
    <col min="33" max="33" width="9.109375" style="8"/>
    <col min="34" max="34" width="9.109375" style="8" customWidth="1"/>
    <col min="35" max="16384" width="9.109375" style="8"/>
  </cols>
  <sheetData>
    <row r="1" spans="1:34" ht="26.25" customHeight="1">
      <c r="A1" s="276" t="s">
        <v>47</v>
      </c>
      <c r="B1" s="276"/>
      <c r="C1" s="276"/>
      <c r="D1" s="276"/>
      <c r="E1" s="276"/>
      <c r="F1" s="276"/>
      <c r="G1" s="276"/>
      <c r="H1" s="276"/>
      <c r="I1" s="276"/>
      <c r="J1" s="276"/>
      <c r="K1" s="276"/>
      <c r="L1" s="276"/>
      <c r="M1" s="276"/>
      <c r="N1" s="276"/>
      <c r="O1" s="276"/>
    </row>
    <row r="2" spans="1:34">
      <c r="AH2" s="8" t="s">
        <v>53</v>
      </c>
    </row>
    <row r="3" spans="1:34" ht="14.4">
      <c r="B3" s="132"/>
      <c r="C3" s="132"/>
      <c r="D3" s="8"/>
      <c r="F3" s="265" t="s">
        <v>123</v>
      </c>
      <c r="G3" s="265"/>
      <c r="H3" s="265"/>
      <c r="I3" s="265"/>
      <c r="J3" s="265"/>
      <c r="L3" s="8"/>
      <c r="P3" s="8"/>
    </row>
    <row r="4" spans="1:34" ht="14.4">
      <c r="B4" s="132"/>
      <c r="C4" s="132"/>
      <c r="D4" s="8"/>
      <c r="F4" s="265" t="s">
        <v>121</v>
      </c>
      <c r="G4" s="265"/>
      <c r="H4" s="265"/>
      <c r="I4" s="265"/>
      <c r="J4" s="265"/>
      <c r="L4" s="8"/>
      <c r="P4" s="8"/>
    </row>
    <row r="5" spans="1:34" ht="14.4">
      <c r="B5" s="132"/>
      <c r="C5" s="132"/>
      <c r="D5" s="132"/>
      <c r="E5" s="132"/>
      <c r="F5" s="132"/>
      <c r="G5" s="132"/>
      <c r="H5" s="132"/>
      <c r="I5" s="132"/>
      <c r="J5" s="71"/>
    </row>
    <row r="6" spans="1:34" ht="14.4">
      <c r="B6" s="150" t="s">
        <v>99</v>
      </c>
      <c r="C6" s="151"/>
      <c r="D6" s="151"/>
      <c r="E6" s="151"/>
      <c r="F6" s="151"/>
      <c r="G6" s="151"/>
      <c r="H6" s="151"/>
      <c r="I6" s="152"/>
      <c r="J6" s="71"/>
    </row>
    <row r="7" spans="1:34" ht="14.4">
      <c r="B7" s="138" t="s">
        <v>9</v>
      </c>
      <c r="C7" s="154"/>
      <c r="D7" s="139"/>
      <c r="E7" s="140" t="s">
        <v>102</v>
      </c>
      <c r="F7" s="141"/>
      <c r="G7" s="141"/>
      <c r="H7" s="140" t="s">
        <v>103</v>
      </c>
      <c r="I7" s="142"/>
      <c r="J7" s="71"/>
    </row>
    <row r="8" spans="1:34" ht="14.4">
      <c r="B8" s="143" t="s">
        <v>10</v>
      </c>
      <c r="C8" s="136"/>
      <c r="D8" s="144"/>
      <c r="E8" s="131" t="s">
        <v>104</v>
      </c>
      <c r="F8" s="137"/>
      <c r="G8" s="130"/>
      <c r="H8" s="131" t="s">
        <v>104</v>
      </c>
      <c r="I8" s="145"/>
      <c r="J8" s="71"/>
    </row>
    <row r="9" spans="1:34" ht="14.4">
      <c r="B9" s="146" t="s">
        <v>50</v>
      </c>
      <c r="C9" s="136"/>
      <c r="D9" s="147"/>
      <c r="E9" s="148"/>
      <c r="F9" s="148"/>
      <c r="G9" s="148"/>
      <c r="H9" s="148"/>
      <c r="I9" s="149"/>
      <c r="J9" s="71"/>
    </row>
    <row r="10" spans="1:34" ht="14.4">
      <c r="B10" s="131"/>
      <c r="C10" s="131"/>
      <c r="D10" s="131"/>
      <c r="E10" s="130"/>
      <c r="F10" s="130"/>
      <c r="G10" s="130"/>
      <c r="H10" s="130"/>
      <c r="I10" s="130"/>
      <c r="J10" s="71"/>
    </row>
    <row r="11" spans="1:34" ht="15" thickBot="1">
      <c r="B11" s="131"/>
      <c r="C11" s="131"/>
      <c r="D11" s="131"/>
      <c r="E11" s="130"/>
      <c r="F11" s="130"/>
      <c r="G11" s="130"/>
      <c r="H11" s="130"/>
      <c r="I11" s="130"/>
      <c r="J11" s="71"/>
    </row>
    <row r="12" spans="1:34" ht="15" thickBot="1">
      <c r="B12" s="131"/>
      <c r="C12" s="158" t="s">
        <v>98</v>
      </c>
      <c r="D12" s="159"/>
      <c r="E12" s="160"/>
      <c r="F12" s="160"/>
      <c r="G12" s="160"/>
      <c r="H12"/>
      <c r="I12" s="130"/>
      <c r="J12" s="71"/>
      <c r="AH12" s="8" t="s">
        <v>54</v>
      </c>
    </row>
    <row r="13" spans="1:34" ht="14.4">
      <c r="B13" s="131"/>
      <c r="C13" s="133" t="s">
        <v>8</v>
      </c>
      <c r="D13" s="134" t="s">
        <v>101</v>
      </c>
      <c r="E13" s="135" t="s">
        <v>87</v>
      </c>
      <c r="F13" s="135" t="s">
        <v>88</v>
      </c>
      <c r="G13" s="135" t="s">
        <v>89</v>
      </c>
      <c r="H13"/>
      <c r="I13" s="130"/>
      <c r="J13" s="71"/>
      <c r="AH13" s="7" t="s">
        <v>93</v>
      </c>
    </row>
    <row r="14" spans="1:34" ht="15.75" customHeight="1" thickBot="1">
      <c r="B14" s="131" t="s">
        <v>105</v>
      </c>
      <c r="C14" s="155"/>
      <c r="D14" s="156"/>
      <c r="E14" s="157"/>
      <c r="F14" s="157"/>
      <c r="G14" s="157"/>
      <c r="H14"/>
      <c r="I14" s="130"/>
      <c r="J14" s="71"/>
    </row>
    <row r="15" spans="1:34" ht="13.2">
      <c r="B15" s="11"/>
      <c r="C15" s="11"/>
      <c r="D15" s="11"/>
      <c r="E15" s="13"/>
      <c r="F15" s="12"/>
      <c r="G15" s="12"/>
      <c r="H15" s="12"/>
      <c r="AH15" s="7" t="s">
        <v>11</v>
      </c>
    </row>
    <row r="16" spans="1:34" ht="10.8" thickBot="1">
      <c r="B16" s="8"/>
      <c r="C16" s="8"/>
      <c r="D16" s="8"/>
      <c r="E16" s="13"/>
      <c r="F16" s="13"/>
      <c r="G16" s="12"/>
      <c r="H16" s="12"/>
      <c r="AH16" s="7" t="s">
        <v>8</v>
      </c>
    </row>
    <row r="17" spans="2:34" ht="15.75" customHeight="1" thickBot="1">
      <c r="B17" s="11"/>
      <c r="C17" s="110" t="s">
        <v>11</v>
      </c>
      <c r="D17" s="277" t="str">
        <f>AH16</f>
        <v>USD</v>
      </c>
      <c r="E17" s="278"/>
      <c r="F17" s="277" t="s">
        <v>101</v>
      </c>
      <c r="G17" s="278"/>
      <c r="H17" s="277" t="s">
        <v>87</v>
      </c>
      <c r="I17" s="278"/>
      <c r="J17" s="277" t="s">
        <v>88</v>
      </c>
      <c r="K17" s="278"/>
      <c r="L17" s="277" t="str">
        <f>AH19</f>
        <v>AOC</v>
      </c>
      <c r="M17" s="278"/>
      <c r="N17" s="277" t="s">
        <v>200</v>
      </c>
      <c r="O17" s="278"/>
      <c r="AH17" s="7" t="s">
        <v>87</v>
      </c>
    </row>
    <row r="18" spans="2:34" ht="15" thickBot="1">
      <c r="B18" s="158" t="s">
        <v>112</v>
      </c>
      <c r="C18" s="122">
        <v>1</v>
      </c>
      <c r="D18" s="111" t="s">
        <v>90</v>
      </c>
      <c r="E18" s="111" t="s">
        <v>91</v>
      </c>
      <c r="F18" s="111" t="s">
        <v>90</v>
      </c>
      <c r="G18" s="111" t="s">
        <v>91</v>
      </c>
      <c r="H18" s="111" t="s">
        <v>90</v>
      </c>
      <c r="I18" s="111" t="s">
        <v>91</v>
      </c>
      <c r="J18" s="111" t="s">
        <v>90</v>
      </c>
      <c r="K18" s="111" t="s">
        <v>91</v>
      </c>
      <c r="L18" s="111" t="s">
        <v>90</v>
      </c>
      <c r="M18" s="111" t="s">
        <v>91</v>
      </c>
      <c r="N18" s="111" t="s">
        <v>202</v>
      </c>
      <c r="O18" s="111" t="s">
        <v>203</v>
      </c>
      <c r="AH18" s="7" t="s">
        <v>88</v>
      </c>
    </row>
    <row r="19" spans="2:34" ht="15" customHeight="1">
      <c r="B19" s="14" t="s">
        <v>94</v>
      </c>
      <c r="C19" s="231">
        <f>'Assets and Repo Liabilities '!AC47</f>
        <v>0</v>
      </c>
      <c r="D19" s="300"/>
      <c r="E19" s="301"/>
      <c r="F19" s="301"/>
      <c r="G19" s="301"/>
      <c r="H19" s="301"/>
      <c r="I19" s="301"/>
      <c r="J19" s="301"/>
      <c r="K19" s="301"/>
      <c r="L19" s="301"/>
      <c r="M19" s="301"/>
      <c r="N19" s="301"/>
      <c r="O19" s="302"/>
      <c r="AH19" s="7" t="s">
        <v>89</v>
      </c>
    </row>
    <row r="20" spans="2:34" ht="15" customHeight="1">
      <c r="B20" s="15" t="s">
        <v>85</v>
      </c>
      <c r="C20" s="229">
        <f>'Assets and Repo Liabilities '!Z47</f>
        <v>0</v>
      </c>
      <c r="D20" s="303"/>
      <c r="E20" s="304"/>
      <c r="F20" s="304"/>
      <c r="G20" s="304"/>
      <c r="H20" s="304"/>
      <c r="I20" s="304"/>
      <c r="J20" s="304"/>
      <c r="K20" s="304"/>
      <c r="L20" s="304"/>
      <c r="M20" s="304"/>
      <c r="N20" s="304"/>
      <c r="O20" s="305"/>
      <c r="AH20" s="7"/>
    </row>
    <row r="21" spans="2:34" ht="15" customHeight="1" thickBot="1">
      <c r="B21" s="15" t="s">
        <v>84</v>
      </c>
      <c r="C21" s="229"/>
      <c r="D21" s="306"/>
      <c r="E21" s="307"/>
      <c r="F21" s="307"/>
      <c r="G21" s="307"/>
      <c r="H21" s="307"/>
      <c r="I21" s="307"/>
      <c r="J21" s="307"/>
      <c r="K21" s="307"/>
      <c r="L21" s="307"/>
      <c r="M21" s="307"/>
      <c r="N21" s="307"/>
      <c r="O21" s="308"/>
      <c r="AH21" s="7"/>
    </row>
    <row r="22" spans="2:34" ht="13.2">
      <c r="B22" s="15" t="str">
        <f>$AH$2</f>
        <v>Liquid Assets</v>
      </c>
      <c r="C22" s="231">
        <f>SUMIFS($N31:$N1048576,$B31:$B1048576,$B22,$C31:$C1048576,C$17)</f>
        <v>0</v>
      </c>
      <c r="D22" s="232">
        <f>SUMIFS($M31:$M1048576,$B31:$B1048576,$B22,$C31:$C1048576,D$17)</f>
        <v>0</v>
      </c>
      <c r="E22" s="232">
        <f>SUMIFS($N31:$N1048576,$B31:$B1048576,$B22,$C31:$C1048576,D$17)</f>
        <v>0</v>
      </c>
      <c r="F22" s="232">
        <f>SUMIFS($M31:$M1048576,$B31:$B1048576,$B22,$C31:$C1048576,F$17)</f>
        <v>0</v>
      </c>
      <c r="G22" s="232">
        <f>SUMIFS($N31:$N1048576,$B31:$B1048576,$B22,$C31:$C1048576,F$17)</f>
        <v>0</v>
      </c>
      <c r="H22" s="232">
        <f>SUMIFS($M31:$M1048576,$B31:$B1048576,$B22,$C31:$C1048576,H$17)</f>
        <v>0</v>
      </c>
      <c r="I22" s="232">
        <f>SUMIFS($N31:$N1048576,$B31:$B1048576,$B22,$C31:$C1048576,H$17)</f>
        <v>0</v>
      </c>
      <c r="J22" s="232">
        <f>SUMIFS($M31:$M1048576,$B31:$B1048576,$B22,$C31:$C1048576,J$17)</f>
        <v>0</v>
      </c>
      <c r="K22" s="232">
        <f>SUMIFS($N31:$N1048576,$B31:$B1048576,$B22,$C31:$C1048576,J$17)</f>
        <v>0</v>
      </c>
      <c r="L22" s="232">
        <f>SUMIFS($M31:$M1048576,$B31:$B1048576,$B22,$C31:$C1048576,L$17)</f>
        <v>0</v>
      </c>
      <c r="M22" s="232">
        <f>SUMIFS($N31:$N1048576,$B31:$B1048576,$B22,$C31:$C1048576,L$17)</f>
        <v>0</v>
      </c>
      <c r="N22" s="232">
        <f>E22+G22+I22+K22+M22</f>
        <v>0</v>
      </c>
      <c r="O22" s="232">
        <f>N22+C22</f>
        <v>0</v>
      </c>
      <c r="AH22" s="7"/>
    </row>
    <row r="23" spans="2:34" ht="13.2">
      <c r="B23" s="15" t="str">
        <f>$AH$12</f>
        <v>Other Securities</v>
      </c>
      <c r="C23" s="229">
        <f>SUMIFS($N31:$N1048576,$B31:$B1048576,$B23,$C31:$C1048576,C$17)</f>
        <v>0</v>
      </c>
      <c r="D23" s="232">
        <f>SUMIFS($M31:$M1048576,$B31:$B1048576,$B23,$C31:$C1048576,D$17)</f>
        <v>0</v>
      </c>
      <c r="E23" s="232">
        <f>SUMIFS($N31:$N1048576,$B31:$B1048576,$B23,$C31:$C1048576,D$17)</f>
        <v>0</v>
      </c>
      <c r="F23" s="232">
        <f>SUMIFS($M31:$M1048576,$B31:$B1048576,$B23,$C31:$C1048576,F$17)</f>
        <v>0</v>
      </c>
      <c r="G23" s="232">
        <f>SUMIFS($N31:$N1048576,$B31:$B1048576,$B23,$C31:$C1048576,F$17)</f>
        <v>0</v>
      </c>
      <c r="H23" s="232">
        <f>SUMIFS($M31:$M1048576,$B31:$B1048576,$B23,$C31:$C1048576,H$17)</f>
        <v>0</v>
      </c>
      <c r="I23" s="232">
        <f>SUMIFS($N31:$N1048576,$B31:$B1048576,$B23,$C31:$C1048576,H$17)</f>
        <v>0</v>
      </c>
      <c r="J23" s="232">
        <f>SUMIFS($M31:$M1048576,$B31:$B1048576,$B23,$C31:$C1048576,J$17)</f>
        <v>0</v>
      </c>
      <c r="K23" s="232">
        <f>SUMIFS($N31:$N1048576,$B31:$B1048576,$B23,$C31:$C1048576,J$17)</f>
        <v>0</v>
      </c>
      <c r="L23" s="232">
        <f>SUMIFS($M31:$M1048576,$B31:$B1048576,$B23,$C31:$C1048576,L$17)</f>
        <v>0</v>
      </c>
      <c r="M23" s="232">
        <f>SUMIFS($N31:$N1048576,$B31:$B1048576,$B23,$C31:$C1048576,L$17)</f>
        <v>0</v>
      </c>
      <c r="N23" s="232">
        <f t="shared" ref="N23:N24" si="0">E23+G23+I23+K23+M23</f>
        <v>0</v>
      </c>
      <c r="O23" s="232">
        <f t="shared" ref="O23:O24" si="1">E23+G23+I23+K23+M23</f>
        <v>0</v>
      </c>
      <c r="AH23" s="7"/>
    </row>
    <row r="24" spans="2:34" ht="13.8" thickBot="1">
      <c r="B24" s="16" t="str">
        <f>$AH$13</f>
        <v>Repo Eligible</v>
      </c>
      <c r="C24" s="230">
        <f>SUMIFS($N31:$N1048576,$B31:$B1048576,$B24,$C31:$C1048576,C$17)</f>
        <v>0</v>
      </c>
      <c r="D24" s="234">
        <f>SUMIFS($M31:$M1048576,$B31:$B1048576,$B24,$C31:$C1048576,D$17)</f>
        <v>0</v>
      </c>
      <c r="E24" s="234">
        <f>SUMIFS($N31:$N1048576,$B31:$B1048576,$B24,$C31:$C1048576,D$17)</f>
        <v>0</v>
      </c>
      <c r="F24" s="234">
        <f>SUMIFS($M31:$M1048576,$B31:$B1048576,$B24,$C31:$C1048576,F$17)</f>
        <v>0</v>
      </c>
      <c r="G24" s="234">
        <f>SUMIFS($N31:$N1048576,$B31:$B1048576,$B24,$C31:$C1048576,F$17)</f>
        <v>0</v>
      </c>
      <c r="H24" s="234">
        <f>SUMIFS($M31:$M1048576,$B31:$B1048576,$B24,$C31:$C1048576,H$17)</f>
        <v>0</v>
      </c>
      <c r="I24" s="234">
        <f>SUMIFS($N31:$N1048576,$B31:$B1048576,$B24,$C31:$C1048576,H$17)</f>
        <v>0</v>
      </c>
      <c r="J24" s="234">
        <f>SUMIFS($M31:$M1048576,$B31:$B1048576,$B24,$C31:$C1048576,J$17)</f>
        <v>0</v>
      </c>
      <c r="K24" s="234">
        <f>SUMIFS($N31:$N1048576,$B31:$B1048576,$B24,$C31:$C1048576,J$17)</f>
        <v>0</v>
      </c>
      <c r="L24" s="234">
        <f>SUMIFS($M31:$M1048576,$B31:$B1048576,$B24,$C31:$C1048576,L$17)</f>
        <v>0</v>
      </c>
      <c r="M24" s="234">
        <f>SUMIFS($N31:$N1048576,$B31:$B1048576,$B24,$C31:$C1048576,L$17)</f>
        <v>0</v>
      </c>
      <c r="N24" s="234">
        <f t="shared" si="0"/>
        <v>0</v>
      </c>
      <c r="O24" s="234">
        <f t="shared" si="1"/>
        <v>0</v>
      </c>
      <c r="AH24" s="7"/>
    </row>
    <row r="25" spans="2:34" ht="13.2">
      <c r="B25" s="11"/>
      <c r="C25" s="11"/>
      <c r="D25" s="11"/>
      <c r="H25" s="12"/>
      <c r="AH25" s="7"/>
    </row>
    <row r="26" spans="2:34" ht="13.8" thickBot="1">
      <c r="B26" s="11"/>
      <c r="C26" s="11"/>
      <c r="D26" s="11"/>
      <c r="H26" s="12"/>
      <c r="AH26" s="7"/>
    </row>
    <row r="27" spans="2:34" s="23" customFormat="1" ht="18.600000000000001" thickBot="1">
      <c r="B27" s="18"/>
      <c r="C27" s="19"/>
      <c r="D27" s="19"/>
      <c r="E27" s="19"/>
      <c r="F27" s="19"/>
      <c r="G27" s="19" t="s">
        <v>48</v>
      </c>
      <c r="H27" s="19"/>
      <c r="I27" s="19"/>
      <c r="J27" s="19"/>
      <c r="K27" s="19"/>
      <c r="L27" s="19"/>
      <c r="M27" s="19"/>
      <c r="N27" s="19"/>
      <c r="O27" s="20"/>
      <c r="P27" s="21"/>
      <c r="Q27" s="21"/>
      <c r="R27" s="22"/>
      <c r="S27" s="21"/>
      <c r="T27" s="21"/>
      <c r="U27" s="21"/>
      <c r="V27" s="21"/>
      <c r="W27" s="21"/>
      <c r="X27" s="21"/>
      <c r="Y27" s="21"/>
      <c r="AH27" s="21"/>
    </row>
    <row r="28" spans="2:34" ht="10.8" thickBot="1">
      <c r="K28" s="24"/>
      <c r="R28" s="17"/>
      <c r="AH28" s="7"/>
    </row>
    <row r="29" spans="2:34" s="26" customFormat="1" ht="15" thickBot="1">
      <c r="B29" s="158" t="s">
        <v>112</v>
      </c>
      <c r="C29" s="25"/>
      <c r="D29" s="25"/>
      <c r="L29" s="27"/>
      <c r="P29" s="28"/>
      <c r="Q29" s="28"/>
      <c r="R29" s="28"/>
      <c r="S29" s="28"/>
      <c r="T29" s="28"/>
      <c r="U29" s="28"/>
      <c r="V29" s="28"/>
      <c r="W29" s="28"/>
      <c r="X29" s="28"/>
      <c r="Y29" s="28"/>
      <c r="AH29" s="28"/>
    </row>
    <row r="30" spans="2:34" s="38" customFormat="1" ht="48" customHeight="1" thickBot="1">
      <c r="B30" s="29" t="s">
        <v>52</v>
      </c>
      <c r="C30" s="30" t="s">
        <v>12</v>
      </c>
      <c r="D30" s="31" t="s">
        <v>51</v>
      </c>
      <c r="E30" s="31" t="s">
        <v>13</v>
      </c>
      <c r="F30" s="31" t="s">
        <v>31</v>
      </c>
      <c r="G30" s="32" t="s">
        <v>30</v>
      </c>
      <c r="H30" s="32" t="s">
        <v>92</v>
      </c>
      <c r="I30" s="33" t="s">
        <v>14</v>
      </c>
      <c r="J30" s="33" t="s">
        <v>15</v>
      </c>
      <c r="K30" s="33" t="s">
        <v>16</v>
      </c>
      <c r="L30" s="34" t="s">
        <v>17</v>
      </c>
      <c r="M30" s="35" t="s">
        <v>18</v>
      </c>
      <c r="N30" s="35" t="s">
        <v>19</v>
      </c>
      <c r="O30" s="36" t="s">
        <v>20</v>
      </c>
      <c r="P30" s="37"/>
      <c r="Q30" s="37"/>
      <c r="R30" s="37"/>
      <c r="S30" s="37"/>
      <c r="T30" s="37"/>
      <c r="U30" s="37"/>
      <c r="V30" s="37"/>
      <c r="W30" s="37"/>
      <c r="X30" s="37"/>
      <c r="Y30" s="37"/>
    </row>
    <row r="31" spans="2:34">
      <c r="B31" s="45" t="s">
        <v>53</v>
      </c>
      <c r="C31" s="47" t="s">
        <v>11</v>
      </c>
      <c r="D31" s="47" t="s">
        <v>235</v>
      </c>
      <c r="E31" s="48"/>
      <c r="F31" s="48"/>
      <c r="G31" s="49"/>
      <c r="H31" s="49"/>
      <c r="I31" s="50"/>
      <c r="J31" s="51"/>
      <c r="K31" s="50"/>
      <c r="L31" s="52"/>
      <c r="M31" s="223"/>
      <c r="N31" s="224"/>
      <c r="O31" s="54"/>
    </row>
    <row r="32" spans="2:34">
      <c r="B32" s="45" t="s">
        <v>53</v>
      </c>
      <c r="C32" s="47" t="s">
        <v>11</v>
      </c>
      <c r="D32" s="47"/>
      <c r="E32" s="48"/>
      <c r="F32" s="48"/>
      <c r="G32" s="49"/>
      <c r="H32" s="49"/>
      <c r="I32" s="50"/>
      <c r="J32" s="51"/>
      <c r="K32" s="50"/>
      <c r="L32" s="52"/>
      <c r="M32" s="223"/>
      <c r="N32" s="224"/>
      <c r="O32" s="54"/>
    </row>
    <row r="33" spans="2:15">
      <c r="B33" s="45" t="s">
        <v>53</v>
      </c>
      <c r="C33" s="47" t="s">
        <v>11</v>
      </c>
      <c r="D33" s="47"/>
      <c r="E33" s="48"/>
      <c r="F33" s="48"/>
      <c r="G33" s="49"/>
      <c r="H33" s="49"/>
      <c r="I33" s="50"/>
      <c r="J33" s="51"/>
      <c r="K33" s="50"/>
      <c r="L33" s="52"/>
      <c r="M33" s="223"/>
      <c r="N33" s="224"/>
      <c r="O33" s="54"/>
    </row>
    <row r="34" spans="2:15">
      <c r="B34" s="45" t="s">
        <v>53</v>
      </c>
      <c r="C34" s="47" t="s">
        <v>11</v>
      </c>
      <c r="D34" s="47"/>
      <c r="E34" s="48"/>
      <c r="F34" s="48"/>
      <c r="G34" s="49"/>
      <c r="H34" s="49"/>
      <c r="I34" s="50"/>
      <c r="J34" s="51"/>
      <c r="K34" s="50"/>
      <c r="L34" s="52"/>
      <c r="M34" s="223"/>
      <c r="N34" s="224"/>
      <c r="O34" s="54"/>
    </row>
    <row r="35" spans="2:15">
      <c r="B35" s="45" t="s">
        <v>53</v>
      </c>
      <c r="C35" s="47" t="s">
        <v>11</v>
      </c>
      <c r="D35" s="47"/>
      <c r="E35" s="48"/>
      <c r="F35" s="48"/>
      <c r="G35" s="49"/>
      <c r="H35" s="49"/>
      <c r="I35" s="50"/>
      <c r="J35" s="51"/>
      <c r="K35" s="50"/>
      <c r="L35" s="52"/>
      <c r="M35" s="223"/>
      <c r="N35" s="224"/>
      <c r="O35" s="54"/>
    </row>
    <row r="36" spans="2:15">
      <c r="B36" s="45" t="s">
        <v>53</v>
      </c>
      <c r="C36" s="47" t="s">
        <v>11</v>
      </c>
      <c r="D36" s="47"/>
      <c r="E36" s="48"/>
      <c r="F36" s="48"/>
      <c r="G36" s="49"/>
      <c r="H36" s="49"/>
      <c r="I36" s="50"/>
      <c r="J36" s="51"/>
      <c r="K36" s="50"/>
      <c r="L36" s="52"/>
      <c r="M36" s="223"/>
      <c r="N36" s="224"/>
      <c r="O36" s="54"/>
    </row>
    <row r="37" spans="2:15">
      <c r="B37" s="45" t="s">
        <v>53</v>
      </c>
      <c r="C37" s="47" t="s">
        <v>11</v>
      </c>
      <c r="D37" s="47"/>
      <c r="E37" s="48"/>
      <c r="F37" s="48"/>
      <c r="G37" s="49"/>
      <c r="H37" s="49"/>
      <c r="I37" s="50"/>
      <c r="J37" s="51"/>
      <c r="K37" s="50"/>
      <c r="L37" s="52"/>
      <c r="M37" s="223"/>
      <c r="N37" s="224"/>
      <c r="O37" s="54"/>
    </row>
    <row r="38" spans="2:15">
      <c r="B38" s="45" t="s">
        <v>53</v>
      </c>
      <c r="C38" s="47" t="s">
        <v>11</v>
      </c>
      <c r="D38" s="47"/>
      <c r="E38" s="48"/>
      <c r="F38" s="48"/>
      <c r="G38" s="49"/>
      <c r="H38" s="49"/>
      <c r="I38" s="50"/>
      <c r="J38" s="51"/>
      <c r="K38" s="50"/>
      <c r="L38" s="52"/>
      <c r="M38" s="223"/>
      <c r="N38" s="224"/>
      <c r="O38" s="54"/>
    </row>
    <row r="39" spans="2:15">
      <c r="B39" s="45" t="s">
        <v>53</v>
      </c>
      <c r="C39" s="47" t="s">
        <v>11</v>
      </c>
      <c r="D39" s="47"/>
      <c r="E39" s="48"/>
      <c r="F39" s="48"/>
      <c r="G39" s="49"/>
      <c r="H39" s="49"/>
      <c r="I39" s="50"/>
      <c r="J39" s="51"/>
      <c r="K39" s="50"/>
      <c r="L39" s="52"/>
      <c r="M39" s="223"/>
      <c r="N39" s="224"/>
      <c r="O39" s="54"/>
    </row>
    <row r="40" spans="2:15">
      <c r="B40" s="45" t="s">
        <v>53</v>
      </c>
      <c r="C40" s="47" t="s">
        <v>11</v>
      </c>
      <c r="D40" s="47"/>
      <c r="E40" s="48"/>
      <c r="F40" s="48"/>
      <c r="G40" s="49"/>
      <c r="H40" s="49"/>
      <c r="I40" s="50"/>
      <c r="J40" s="51"/>
      <c r="K40" s="50"/>
      <c r="L40" s="52"/>
      <c r="M40" s="223"/>
      <c r="N40" s="224"/>
      <c r="O40" s="54"/>
    </row>
    <row r="41" spans="2:15">
      <c r="B41" s="45" t="s">
        <v>53</v>
      </c>
      <c r="C41" s="47" t="s">
        <v>11</v>
      </c>
      <c r="D41" s="47"/>
      <c r="E41" s="48"/>
      <c r="F41" s="48"/>
      <c r="G41" s="49"/>
      <c r="H41" s="49"/>
      <c r="I41" s="50"/>
      <c r="J41" s="51"/>
      <c r="K41" s="50"/>
      <c r="L41" s="52"/>
      <c r="M41" s="223"/>
      <c r="N41" s="224"/>
      <c r="O41" s="54"/>
    </row>
    <row r="42" spans="2:15">
      <c r="B42" s="45" t="s">
        <v>53</v>
      </c>
      <c r="C42" s="47" t="s">
        <v>11</v>
      </c>
      <c r="D42" s="47"/>
      <c r="E42" s="48"/>
      <c r="F42" s="48"/>
      <c r="G42" s="49"/>
      <c r="H42" s="49"/>
      <c r="I42" s="50"/>
      <c r="J42" s="51"/>
      <c r="K42" s="50"/>
      <c r="L42" s="52"/>
      <c r="M42" s="223"/>
      <c r="N42" s="224"/>
      <c r="O42" s="54"/>
    </row>
    <row r="43" spans="2:15">
      <c r="B43" s="45" t="s">
        <v>53</v>
      </c>
      <c r="C43" s="47" t="s">
        <v>11</v>
      </c>
      <c r="D43" s="47"/>
      <c r="E43" s="48"/>
      <c r="F43" s="48"/>
      <c r="G43" s="49"/>
      <c r="H43" s="49"/>
      <c r="I43" s="50"/>
      <c r="J43" s="51"/>
      <c r="K43" s="50"/>
      <c r="L43" s="52"/>
      <c r="M43" s="223"/>
      <c r="N43" s="224"/>
      <c r="O43" s="54"/>
    </row>
    <row r="44" spans="2:15">
      <c r="B44" s="45" t="s">
        <v>53</v>
      </c>
      <c r="C44" s="47" t="s">
        <v>11</v>
      </c>
      <c r="D44" s="47"/>
      <c r="E44" s="48"/>
      <c r="F44" s="48"/>
      <c r="G44" s="49"/>
      <c r="H44" s="49"/>
      <c r="I44" s="50"/>
      <c r="J44" s="51"/>
      <c r="K44" s="50"/>
      <c r="L44" s="52"/>
      <c r="M44" s="223"/>
      <c r="N44" s="224"/>
      <c r="O44" s="54"/>
    </row>
    <row r="45" spans="2:15">
      <c r="B45" s="45" t="s">
        <v>53</v>
      </c>
      <c r="C45" s="47" t="s">
        <v>11</v>
      </c>
      <c r="D45" s="47"/>
      <c r="E45" s="48"/>
      <c r="F45" s="48"/>
      <c r="G45" s="49"/>
      <c r="H45" s="49"/>
      <c r="I45" s="50"/>
      <c r="J45" s="51"/>
      <c r="K45" s="50"/>
      <c r="L45" s="52"/>
      <c r="M45" s="223"/>
      <c r="N45" s="224"/>
      <c r="O45" s="54"/>
    </row>
    <row r="46" spans="2:15">
      <c r="B46" s="45" t="s">
        <v>53</v>
      </c>
      <c r="C46" s="47" t="s">
        <v>11</v>
      </c>
      <c r="D46" s="47"/>
      <c r="E46" s="48"/>
      <c r="F46" s="48"/>
      <c r="G46" s="49"/>
      <c r="H46" s="49"/>
      <c r="I46" s="50"/>
      <c r="J46" s="51"/>
      <c r="K46" s="50"/>
      <c r="L46" s="52"/>
      <c r="M46" s="223"/>
      <c r="N46" s="224"/>
      <c r="O46" s="54"/>
    </row>
    <row r="47" spans="2:15">
      <c r="B47" s="45" t="s">
        <v>53</v>
      </c>
      <c r="C47" s="47" t="s">
        <v>11</v>
      </c>
      <c r="D47" s="47"/>
      <c r="E47" s="48"/>
      <c r="F47" s="48"/>
      <c r="G47" s="49"/>
      <c r="H47" s="49"/>
      <c r="I47" s="50"/>
      <c r="J47" s="51"/>
      <c r="K47" s="50"/>
      <c r="L47" s="52"/>
      <c r="M47" s="223"/>
      <c r="N47" s="224"/>
      <c r="O47" s="54"/>
    </row>
    <row r="48" spans="2:15">
      <c r="B48" s="45" t="s">
        <v>53</v>
      </c>
      <c r="C48" s="47" t="s">
        <v>11</v>
      </c>
      <c r="D48" s="47"/>
      <c r="E48" s="48"/>
      <c r="F48" s="48"/>
      <c r="G48" s="49"/>
      <c r="H48" s="49"/>
      <c r="I48" s="50"/>
      <c r="J48" s="51"/>
      <c r="K48" s="50"/>
      <c r="L48" s="52"/>
      <c r="M48" s="223"/>
      <c r="N48" s="224"/>
      <c r="O48" s="54"/>
    </row>
    <row r="49" spans="2:15">
      <c r="B49" s="45" t="s">
        <v>53</v>
      </c>
      <c r="C49" s="47" t="s">
        <v>11</v>
      </c>
      <c r="D49" s="47"/>
      <c r="E49" s="48"/>
      <c r="F49" s="48"/>
      <c r="G49" s="49"/>
      <c r="H49" s="49"/>
      <c r="I49" s="50"/>
      <c r="J49" s="51"/>
      <c r="K49" s="50"/>
      <c r="L49" s="52"/>
      <c r="M49" s="223"/>
      <c r="N49" s="224"/>
      <c r="O49" s="54"/>
    </row>
    <row r="50" spans="2:15">
      <c r="B50" s="45" t="s">
        <v>53</v>
      </c>
      <c r="C50" s="47" t="s">
        <v>11</v>
      </c>
      <c r="D50" s="47"/>
      <c r="E50" s="48"/>
      <c r="F50" s="48"/>
      <c r="G50" s="49"/>
      <c r="H50" s="49"/>
      <c r="I50" s="50"/>
      <c r="J50" s="51"/>
      <c r="K50" s="50"/>
      <c r="L50" s="52"/>
      <c r="M50" s="223"/>
      <c r="N50" s="224"/>
      <c r="O50" s="54"/>
    </row>
    <row r="51" spans="2:15">
      <c r="B51" s="45" t="s">
        <v>53</v>
      </c>
      <c r="C51" s="47" t="s">
        <v>11</v>
      </c>
      <c r="D51" s="47"/>
      <c r="E51" s="48"/>
      <c r="F51" s="48"/>
      <c r="G51" s="49"/>
      <c r="H51" s="49"/>
      <c r="I51" s="50"/>
      <c r="J51" s="51"/>
      <c r="K51" s="50"/>
      <c r="L51" s="52"/>
      <c r="M51" s="223"/>
      <c r="N51" s="224"/>
      <c r="O51" s="54"/>
    </row>
    <row r="52" spans="2:15">
      <c r="B52" s="45" t="s">
        <v>53</v>
      </c>
      <c r="C52" s="47" t="s">
        <v>11</v>
      </c>
      <c r="D52" s="47"/>
      <c r="E52" s="48"/>
      <c r="F52" s="48"/>
      <c r="G52" s="49"/>
      <c r="H52" s="49"/>
      <c r="I52" s="50"/>
      <c r="J52" s="51"/>
      <c r="K52" s="50"/>
      <c r="L52" s="52"/>
      <c r="M52" s="223"/>
      <c r="N52" s="224"/>
      <c r="O52" s="54"/>
    </row>
    <row r="53" spans="2:15">
      <c r="B53" s="45" t="s">
        <v>53</v>
      </c>
      <c r="C53" s="47" t="s">
        <v>11</v>
      </c>
      <c r="D53" s="47"/>
      <c r="E53" s="48"/>
      <c r="F53" s="48"/>
      <c r="G53" s="49"/>
      <c r="H53" s="49"/>
      <c r="I53" s="50"/>
      <c r="J53" s="51"/>
      <c r="K53" s="50"/>
      <c r="L53" s="52"/>
      <c r="M53" s="223"/>
      <c r="N53" s="224"/>
      <c r="O53" s="54"/>
    </row>
    <row r="54" spans="2:15">
      <c r="B54" s="45" t="s">
        <v>53</v>
      </c>
      <c r="C54" s="47" t="s">
        <v>11</v>
      </c>
      <c r="D54" s="47"/>
      <c r="E54" s="48"/>
      <c r="F54" s="48"/>
      <c r="G54" s="49"/>
      <c r="H54" s="49"/>
      <c r="I54" s="50"/>
      <c r="J54" s="51"/>
      <c r="K54" s="50"/>
      <c r="L54" s="52"/>
      <c r="M54" s="223"/>
      <c r="N54" s="224"/>
      <c r="O54" s="54"/>
    </row>
    <row r="55" spans="2:15">
      <c r="B55" s="45" t="s">
        <v>53</v>
      </c>
      <c r="C55" s="47" t="s">
        <v>11</v>
      </c>
      <c r="D55" s="47"/>
      <c r="E55" s="48"/>
      <c r="F55" s="48"/>
      <c r="G55" s="49"/>
      <c r="H55" s="49"/>
      <c r="I55" s="50"/>
      <c r="J55" s="51"/>
      <c r="K55" s="50"/>
      <c r="L55" s="52"/>
      <c r="M55" s="223"/>
      <c r="N55" s="224"/>
      <c r="O55" s="54"/>
    </row>
    <row r="56" spans="2:15">
      <c r="B56" s="45" t="s">
        <v>53</v>
      </c>
      <c r="C56" s="47" t="s">
        <v>11</v>
      </c>
      <c r="D56" s="47"/>
      <c r="E56" s="48"/>
      <c r="F56" s="48"/>
      <c r="G56" s="49"/>
      <c r="H56" s="49"/>
      <c r="I56" s="50"/>
      <c r="J56" s="51"/>
      <c r="K56" s="50"/>
      <c r="L56" s="52"/>
      <c r="M56" s="223"/>
      <c r="N56" s="224"/>
      <c r="O56" s="54"/>
    </row>
    <row r="57" spans="2:15">
      <c r="B57" s="45" t="s">
        <v>53</v>
      </c>
      <c r="C57" s="47" t="s">
        <v>11</v>
      </c>
      <c r="D57" s="47"/>
      <c r="E57" s="48"/>
      <c r="F57" s="48"/>
      <c r="G57" s="49"/>
      <c r="H57" s="49"/>
      <c r="I57" s="50"/>
      <c r="J57" s="51"/>
      <c r="K57" s="50"/>
      <c r="L57" s="52"/>
      <c r="M57" s="223"/>
      <c r="N57" s="224"/>
      <c r="O57" s="54"/>
    </row>
    <row r="58" spans="2:15">
      <c r="B58" s="45" t="s">
        <v>53</v>
      </c>
      <c r="C58" s="47" t="s">
        <v>11</v>
      </c>
      <c r="D58" s="47"/>
      <c r="E58" s="48"/>
      <c r="F58" s="48"/>
      <c r="G58" s="49"/>
      <c r="H58" s="49"/>
      <c r="I58" s="50"/>
      <c r="J58" s="51"/>
      <c r="K58" s="50"/>
      <c r="L58" s="52"/>
      <c r="M58" s="223"/>
      <c r="N58" s="224"/>
      <c r="O58" s="54"/>
    </row>
    <row r="59" spans="2:15">
      <c r="B59" s="45" t="s">
        <v>53</v>
      </c>
      <c r="C59" s="47" t="s">
        <v>11</v>
      </c>
      <c r="D59" s="47"/>
      <c r="E59" s="48"/>
      <c r="F59" s="48"/>
      <c r="G59" s="49"/>
      <c r="H59" s="49"/>
      <c r="I59" s="50"/>
      <c r="J59" s="51"/>
      <c r="K59" s="50"/>
      <c r="L59" s="52"/>
      <c r="M59" s="223"/>
      <c r="N59" s="224"/>
      <c r="O59" s="54"/>
    </row>
    <row r="60" spans="2:15">
      <c r="B60" s="45" t="s">
        <v>53</v>
      </c>
      <c r="C60" s="47" t="s">
        <v>11</v>
      </c>
      <c r="D60" s="47"/>
      <c r="E60" s="48"/>
      <c r="F60" s="48"/>
      <c r="G60" s="49"/>
      <c r="H60" s="49"/>
      <c r="I60" s="50"/>
      <c r="J60" s="51"/>
      <c r="K60" s="50"/>
      <c r="L60" s="52"/>
      <c r="M60" s="223"/>
      <c r="N60" s="224"/>
      <c r="O60" s="54"/>
    </row>
    <row r="61" spans="2:15">
      <c r="B61" s="45" t="s">
        <v>53</v>
      </c>
      <c r="C61" s="47" t="s">
        <v>11</v>
      </c>
      <c r="D61" s="47"/>
      <c r="E61" s="48"/>
      <c r="F61" s="48"/>
      <c r="G61" s="49"/>
      <c r="H61" s="49"/>
      <c r="I61" s="50"/>
      <c r="J61" s="51"/>
      <c r="K61" s="50"/>
      <c r="L61" s="52"/>
      <c r="M61" s="223"/>
      <c r="N61" s="224"/>
      <c r="O61" s="54"/>
    </row>
    <row r="62" spans="2:15">
      <c r="B62" s="45" t="s">
        <v>53</v>
      </c>
      <c r="C62" s="47" t="s">
        <v>11</v>
      </c>
      <c r="D62" s="47"/>
      <c r="E62" s="48"/>
      <c r="F62" s="48"/>
      <c r="G62" s="49"/>
      <c r="H62" s="49"/>
      <c r="I62" s="50"/>
      <c r="J62" s="51"/>
      <c r="K62" s="50"/>
      <c r="L62" s="52"/>
      <c r="M62" s="223"/>
      <c r="N62" s="224"/>
      <c r="O62" s="54"/>
    </row>
    <row r="63" spans="2:15">
      <c r="B63" s="45" t="s">
        <v>53</v>
      </c>
      <c r="C63" s="47" t="s">
        <v>11</v>
      </c>
      <c r="D63" s="47"/>
      <c r="E63" s="48"/>
      <c r="F63" s="48"/>
      <c r="G63" s="49"/>
      <c r="H63" s="49"/>
      <c r="I63" s="50"/>
      <c r="J63" s="51"/>
      <c r="K63" s="50"/>
      <c r="L63" s="52"/>
      <c r="M63" s="223"/>
      <c r="N63" s="224"/>
      <c r="O63" s="54"/>
    </row>
    <row r="64" spans="2:15">
      <c r="B64" s="45" t="s">
        <v>53</v>
      </c>
      <c r="C64" s="47" t="s">
        <v>11</v>
      </c>
      <c r="D64" s="47"/>
      <c r="E64" s="48"/>
      <c r="F64" s="48"/>
      <c r="G64" s="49"/>
      <c r="H64" s="49"/>
      <c r="I64" s="50"/>
      <c r="J64" s="51"/>
      <c r="K64" s="50"/>
      <c r="L64" s="52"/>
      <c r="M64" s="223"/>
      <c r="N64" s="224"/>
      <c r="O64" s="54"/>
    </row>
    <row r="65" spans="2:15">
      <c r="B65" s="45" t="s">
        <v>53</v>
      </c>
      <c r="C65" s="47" t="s">
        <v>11</v>
      </c>
      <c r="D65" s="47"/>
      <c r="E65" s="48"/>
      <c r="F65" s="48"/>
      <c r="G65" s="49"/>
      <c r="H65" s="49"/>
      <c r="I65" s="50"/>
      <c r="J65" s="51"/>
      <c r="K65" s="50"/>
      <c r="L65" s="52"/>
      <c r="M65" s="223"/>
      <c r="N65" s="224"/>
      <c r="O65" s="54"/>
    </row>
    <row r="66" spans="2:15">
      <c r="B66" s="45" t="s">
        <v>53</v>
      </c>
      <c r="C66" s="47" t="s">
        <v>11</v>
      </c>
      <c r="D66" s="47"/>
      <c r="E66" s="48"/>
      <c r="F66" s="48"/>
      <c r="G66" s="49"/>
      <c r="H66" s="49"/>
      <c r="I66" s="50"/>
      <c r="J66" s="51"/>
      <c r="K66" s="50"/>
      <c r="L66" s="52"/>
      <c r="M66" s="223"/>
      <c r="N66" s="224"/>
      <c r="O66" s="54"/>
    </row>
    <row r="67" spans="2:15">
      <c r="B67" s="45" t="s">
        <v>53</v>
      </c>
      <c r="C67" s="47" t="s">
        <v>11</v>
      </c>
      <c r="D67" s="47"/>
      <c r="E67" s="48"/>
      <c r="F67" s="48"/>
      <c r="G67" s="49"/>
      <c r="H67" s="49"/>
      <c r="I67" s="50"/>
      <c r="J67" s="51"/>
      <c r="K67" s="50"/>
      <c r="L67" s="52"/>
      <c r="M67" s="223"/>
      <c r="N67" s="224"/>
      <c r="O67" s="54"/>
    </row>
    <row r="68" spans="2:15">
      <c r="B68" s="45" t="s">
        <v>53</v>
      </c>
      <c r="C68" s="47" t="s">
        <v>11</v>
      </c>
      <c r="D68" s="47"/>
      <c r="E68" s="48"/>
      <c r="F68" s="48"/>
      <c r="G68" s="49"/>
      <c r="H68" s="49"/>
      <c r="I68" s="50"/>
      <c r="J68" s="51"/>
      <c r="K68" s="50"/>
      <c r="L68" s="52"/>
      <c r="M68" s="223"/>
      <c r="N68" s="224"/>
      <c r="O68" s="54"/>
    </row>
    <row r="69" spans="2:15">
      <c r="B69" s="45" t="s">
        <v>53</v>
      </c>
      <c r="C69" s="47" t="s">
        <v>11</v>
      </c>
      <c r="D69" s="47"/>
      <c r="E69" s="48"/>
      <c r="F69" s="48"/>
      <c r="G69" s="49"/>
      <c r="H69" s="49"/>
      <c r="I69" s="50"/>
      <c r="J69" s="51"/>
      <c r="K69" s="50"/>
      <c r="L69" s="52"/>
      <c r="M69" s="223"/>
      <c r="N69" s="224"/>
      <c r="O69" s="54"/>
    </row>
    <row r="70" spans="2:15">
      <c r="B70" s="45" t="s">
        <v>53</v>
      </c>
      <c r="C70" s="47" t="s">
        <v>11</v>
      </c>
      <c r="D70" s="47"/>
      <c r="E70" s="48"/>
      <c r="F70" s="48"/>
      <c r="G70" s="49"/>
      <c r="H70" s="49"/>
      <c r="I70" s="50"/>
      <c r="J70" s="51"/>
      <c r="K70" s="50"/>
      <c r="L70" s="52"/>
      <c r="M70" s="223"/>
      <c r="N70" s="224"/>
      <c r="O70" s="54"/>
    </row>
    <row r="71" spans="2:15">
      <c r="B71" s="45" t="s">
        <v>53</v>
      </c>
      <c r="C71" s="47" t="s">
        <v>11</v>
      </c>
      <c r="D71" s="47"/>
      <c r="E71" s="48"/>
      <c r="F71" s="48"/>
      <c r="G71" s="49"/>
      <c r="H71" s="49"/>
      <c r="I71" s="50"/>
      <c r="J71" s="51"/>
      <c r="K71" s="50"/>
      <c r="L71" s="52"/>
      <c r="M71" s="223"/>
      <c r="N71" s="224"/>
      <c r="O71" s="54"/>
    </row>
    <row r="72" spans="2:15">
      <c r="B72" s="45" t="s">
        <v>53</v>
      </c>
      <c r="C72" s="47" t="s">
        <v>11</v>
      </c>
      <c r="D72" s="47"/>
      <c r="E72" s="48"/>
      <c r="F72" s="48"/>
      <c r="G72" s="49"/>
      <c r="H72" s="49"/>
      <c r="I72" s="50"/>
      <c r="J72" s="51"/>
      <c r="K72" s="50"/>
      <c r="L72" s="52"/>
      <c r="M72" s="223"/>
      <c r="N72" s="224"/>
      <c r="O72" s="54"/>
    </row>
    <row r="73" spans="2:15">
      <c r="B73" s="45" t="s">
        <v>53</v>
      </c>
      <c r="C73" s="47" t="s">
        <v>11</v>
      </c>
      <c r="D73" s="47"/>
      <c r="E73" s="48"/>
      <c r="F73" s="48"/>
      <c r="G73" s="49"/>
      <c r="H73" s="49"/>
      <c r="I73" s="50"/>
      <c r="J73" s="51"/>
      <c r="K73" s="50"/>
      <c r="L73" s="52"/>
      <c r="M73" s="223"/>
      <c r="N73" s="224"/>
      <c r="O73" s="54"/>
    </row>
    <row r="74" spans="2:15">
      <c r="B74" s="45" t="s">
        <v>53</v>
      </c>
      <c r="C74" s="47" t="s">
        <v>11</v>
      </c>
      <c r="D74" s="47"/>
      <c r="E74" s="48"/>
      <c r="F74" s="48"/>
      <c r="G74" s="49"/>
      <c r="H74" s="49"/>
      <c r="I74" s="50"/>
      <c r="J74" s="51"/>
      <c r="K74" s="50"/>
      <c r="L74" s="52"/>
      <c r="M74" s="223"/>
      <c r="N74" s="224"/>
      <c r="O74" s="54"/>
    </row>
    <row r="75" spans="2:15">
      <c r="B75" s="45" t="s">
        <v>53</v>
      </c>
      <c r="C75" s="47" t="s">
        <v>11</v>
      </c>
      <c r="D75" s="47"/>
      <c r="E75" s="48"/>
      <c r="F75" s="48"/>
      <c r="G75" s="49"/>
      <c r="H75" s="49"/>
      <c r="I75" s="50"/>
      <c r="J75" s="51"/>
      <c r="K75" s="50"/>
      <c r="L75" s="52"/>
      <c r="M75" s="223"/>
      <c r="N75" s="224"/>
      <c r="O75" s="54"/>
    </row>
    <row r="76" spans="2:15">
      <c r="B76" s="45" t="s">
        <v>53</v>
      </c>
      <c r="C76" s="47" t="s">
        <v>11</v>
      </c>
      <c r="D76" s="47"/>
      <c r="E76" s="48"/>
      <c r="F76" s="48"/>
      <c r="G76" s="49"/>
      <c r="H76" s="49"/>
      <c r="I76" s="50"/>
      <c r="J76" s="51"/>
      <c r="K76" s="50"/>
      <c r="L76" s="52"/>
      <c r="M76" s="223"/>
      <c r="N76" s="224"/>
      <c r="O76" s="54"/>
    </row>
    <row r="77" spans="2:15">
      <c r="B77" s="45" t="s">
        <v>53</v>
      </c>
      <c r="C77" s="47" t="s">
        <v>11</v>
      </c>
      <c r="D77" s="47"/>
      <c r="E77" s="48"/>
      <c r="F77" s="48"/>
      <c r="G77" s="49"/>
      <c r="H77" s="49"/>
      <c r="I77" s="50"/>
      <c r="J77" s="51"/>
      <c r="K77" s="50"/>
      <c r="L77" s="52"/>
      <c r="M77" s="223"/>
      <c r="N77" s="224"/>
      <c r="O77" s="54"/>
    </row>
    <row r="78" spans="2:15">
      <c r="B78" s="45" t="s">
        <v>53</v>
      </c>
      <c r="C78" s="47" t="s">
        <v>11</v>
      </c>
      <c r="D78" s="47"/>
      <c r="E78" s="48"/>
      <c r="F78" s="48"/>
      <c r="G78" s="49"/>
      <c r="H78" s="49"/>
      <c r="I78" s="50"/>
      <c r="J78" s="51"/>
      <c r="K78" s="50"/>
      <c r="L78" s="52"/>
      <c r="M78" s="223"/>
      <c r="N78" s="224"/>
      <c r="O78" s="54"/>
    </row>
    <row r="79" spans="2:15">
      <c r="B79" s="45" t="s">
        <v>53</v>
      </c>
      <c r="C79" s="47" t="s">
        <v>11</v>
      </c>
      <c r="D79" s="47"/>
      <c r="E79" s="48"/>
      <c r="F79" s="48"/>
      <c r="G79" s="49"/>
      <c r="H79" s="49"/>
      <c r="I79" s="50"/>
      <c r="J79" s="51"/>
      <c r="K79" s="50"/>
      <c r="L79" s="52"/>
      <c r="M79" s="223"/>
      <c r="N79" s="224"/>
      <c r="O79" s="54"/>
    </row>
    <row r="80" spans="2:15">
      <c r="B80" s="45" t="s">
        <v>53</v>
      </c>
      <c r="C80" s="47" t="s">
        <v>11</v>
      </c>
      <c r="D80" s="47"/>
      <c r="E80" s="48"/>
      <c r="F80" s="48"/>
      <c r="G80" s="49"/>
      <c r="H80" s="49"/>
      <c r="I80" s="50"/>
      <c r="J80" s="51"/>
      <c r="K80" s="50"/>
      <c r="L80" s="52"/>
      <c r="M80" s="223"/>
      <c r="N80" s="224"/>
      <c r="O80" s="54"/>
    </row>
    <row r="81" spans="2:25">
      <c r="B81" s="45" t="s">
        <v>53</v>
      </c>
      <c r="C81" s="47" t="s">
        <v>11</v>
      </c>
      <c r="D81" s="47"/>
      <c r="E81" s="48"/>
      <c r="F81" s="48"/>
      <c r="G81" s="49"/>
      <c r="H81" s="49"/>
      <c r="I81" s="50"/>
      <c r="J81" s="51"/>
      <c r="K81" s="50"/>
      <c r="L81" s="52"/>
      <c r="M81" s="223"/>
      <c r="N81" s="224"/>
      <c r="O81" s="54"/>
    </row>
    <row r="82" spans="2:25">
      <c r="B82" s="45" t="s">
        <v>53</v>
      </c>
      <c r="C82" s="47" t="s">
        <v>11</v>
      </c>
      <c r="D82" s="47"/>
      <c r="E82" s="48"/>
      <c r="F82" s="48"/>
      <c r="G82" s="49"/>
      <c r="H82" s="49"/>
      <c r="I82" s="50"/>
      <c r="J82" s="51"/>
      <c r="K82" s="50"/>
      <c r="L82" s="52"/>
      <c r="M82" s="223"/>
      <c r="N82" s="224"/>
      <c r="O82" s="54"/>
    </row>
    <row r="83" spans="2:25">
      <c r="B83" s="45" t="s">
        <v>53</v>
      </c>
      <c r="C83" s="47" t="s">
        <v>11</v>
      </c>
      <c r="D83" s="47"/>
      <c r="E83" s="48"/>
      <c r="F83" s="48"/>
      <c r="G83" s="49"/>
      <c r="H83" s="49"/>
      <c r="I83" s="50"/>
      <c r="J83" s="51"/>
      <c r="K83" s="50"/>
      <c r="L83" s="52"/>
      <c r="M83" s="223"/>
      <c r="N83" s="224"/>
      <c r="O83" s="54"/>
    </row>
    <row r="84" spans="2:25">
      <c r="B84" s="45" t="s">
        <v>53</v>
      </c>
      <c r="C84" s="47" t="s">
        <v>11</v>
      </c>
      <c r="D84" s="47"/>
      <c r="E84" s="48"/>
      <c r="F84" s="48"/>
      <c r="G84" s="49"/>
      <c r="H84" s="49"/>
      <c r="I84" s="50"/>
      <c r="J84" s="51"/>
      <c r="K84" s="50"/>
      <c r="L84" s="52"/>
      <c r="M84" s="223"/>
      <c r="N84" s="224"/>
      <c r="O84" s="54"/>
    </row>
    <row r="85" spans="2:25">
      <c r="B85" s="45" t="s">
        <v>53</v>
      </c>
      <c r="C85" s="47"/>
      <c r="D85" s="47"/>
      <c r="E85" s="48"/>
      <c r="F85" s="48"/>
      <c r="G85" s="49"/>
      <c r="H85" s="49"/>
      <c r="I85" s="50"/>
      <c r="J85" s="51"/>
      <c r="K85" s="50"/>
      <c r="L85" s="52"/>
      <c r="M85" s="223"/>
      <c r="N85" s="224"/>
      <c r="O85" s="54"/>
    </row>
    <row r="86" spans="2:25" s="38" customFormat="1">
      <c r="B86" s="45" t="s">
        <v>53</v>
      </c>
      <c r="C86" s="46"/>
      <c r="D86" s="46"/>
      <c r="E86" s="39"/>
      <c r="F86" s="39"/>
      <c r="G86" s="40"/>
      <c r="H86" s="40"/>
      <c r="I86" s="41"/>
      <c r="J86" s="41"/>
      <c r="K86" s="41"/>
      <c r="L86" s="42"/>
      <c r="M86" s="220"/>
      <c r="N86" s="225"/>
      <c r="O86" s="44"/>
      <c r="P86" s="37"/>
      <c r="Q86" s="37"/>
      <c r="R86" s="37"/>
      <c r="S86" s="37"/>
      <c r="T86" s="37"/>
      <c r="U86" s="37"/>
      <c r="V86" s="37"/>
      <c r="W86" s="37"/>
      <c r="X86" s="37"/>
      <c r="Y86" s="37"/>
    </row>
    <row r="87" spans="2:25" s="38" customFormat="1">
      <c r="B87" s="45" t="s">
        <v>53</v>
      </c>
      <c r="C87" s="46"/>
      <c r="D87" s="46"/>
      <c r="E87" s="39"/>
      <c r="F87" s="39"/>
      <c r="G87" s="40"/>
      <c r="H87" s="40"/>
      <c r="I87" s="41"/>
      <c r="J87" s="41"/>
      <c r="K87" s="41"/>
      <c r="L87" s="42"/>
      <c r="M87" s="220"/>
      <c r="N87" s="225"/>
      <c r="O87" s="44"/>
      <c r="P87" s="37"/>
      <c r="Q87" s="37"/>
      <c r="R87" s="37"/>
      <c r="S87" s="37"/>
      <c r="T87" s="37"/>
      <c r="U87" s="37"/>
      <c r="V87" s="37"/>
      <c r="W87" s="37"/>
      <c r="X87" s="37"/>
      <c r="Y87" s="37"/>
    </row>
    <row r="88" spans="2:25">
      <c r="B88" s="45" t="s">
        <v>53</v>
      </c>
      <c r="C88" s="214" t="s">
        <v>8</v>
      </c>
      <c r="D88" s="215"/>
      <c r="E88" s="216"/>
      <c r="F88" s="217"/>
      <c r="G88" s="218"/>
      <c r="H88" s="218"/>
      <c r="I88" s="211"/>
      <c r="J88" s="219"/>
      <c r="K88" s="211"/>
      <c r="L88" s="213"/>
      <c r="M88" s="223"/>
      <c r="N88" s="226"/>
      <c r="O88" s="54"/>
    </row>
    <row r="89" spans="2:25">
      <c r="B89" s="45" t="s">
        <v>53</v>
      </c>
      <c r="C89" s="214" t="s">
        <v>8</v>
      </c>
      <c r="D89" s="215"/>
      <c r="E89" s="216"/>
      <c r="F89" s="217"/>
      <c r="G89" s="218"/>
      <c r="H89" s="218"/>
      <c r="I89" s="211"/>
      <c r="J89" s="219"/>
      <c r="K89" s="211"/>
      <c r="L89" s="213"/>
      <c r="M89" s="223"/>
      <c r="N89" s="226"/>
      <c r="O89" s="54"/>
    </row>
    <row r="90" spans="2:25">
      <c r="B90" s="45" t="s">
        <v>53</v>
      </c>
      <c r="C90" s="214" t="s">
        <v>8</v>
      </c>
      <c r="D90" s="215"/>
      <c r="E90" s="216"/>
      <c r="F90" s="217"/>
      <c r="G90" s="218"/>
      <c r="H90" s="218"/>
      <c r="I90" s="211"/>
      <c r="J90" s="219"/>
      <c r="K90" s="211"/>
      <c r="L90" s="213"/>
      <c r="M90" s="223"/>
      <c r="N90" s="226"/>
      <c r="O90" s="54"/>
    </row>
    <row r="91" spans="2:25">
      <c r="B91" s="45" t="s">
        <v>53</v>
      </c>
      <c r="C91" s="214" t="s">
        <v>8</v>
      </c>
      <c r="D91" s="215"/>
      <c r="E91" s="216"/>
      <c r="F91" s="217"/>
      <c r="G91" s="218"/>
      <c r="H91" s="218"/>
      <c r="I91" s="211"/>
      <c r="J91" s="219"/>
      <c r="K91" s="211"/>
      <c r="L91" s="213"/>
      <c r="M91" s="223"/>
      <c r="N91" s="226"/>
      <c r="O91" s="54"/>
    </row>
    <row r="92" spans="2:25">
      <c r="B92" s="45" t="s">
        <v>53</v>
      </c>
      <c r="C92" s="214" t="s">
        <v>8</v>
      </c>
      <c r="D92" s="215"/>
      <c r="E92" s="216"/>
      <c r="F92" s="217"/>
      <c r="G92" s="218"/>
      <c r="H92" s="218"/>
      <c r="I92" s="211"/>
      <c r="J92" s="219"/>
      <c r="K92" s="211"/>
      <c r="L92" s="213"/>
      <c r="M92" s="223"/>
      <c r="N92" s="226"/>
      <c r="O92" s="54"/>
    </row>
    <row r="93" spans="2:25">
      <c r="B93" s="45" t="s">
        <v>53</v>
      </c>
      <c r="C93" s="214" t="s">
        <v>8</v>
      </c>
      <c r="D93" s="215"/>
      <c r="E93" s="216"/>
      <c r="F93" s="217"/>
      <c r="G93" s="218"/>
      <c r="H93" s="218"/>
      <c r="I93" s="211"/>
      <c r="J93" s="219"/>
      <c r="K93" s="211"/>
      <c r="L93" s="213"/>
      <c r="M93" s="223"/>
      <c r="N93" s="226"/>
      <c r="O93" s="54"/>
    </row>
    <row r="94" spans="2:25">
      <c r="B94" s="45" t="s">
        <v>53</v>
      </c>
      <c r="C94" s="214" t="s">
        <v>8</v>
      </c>
      <c r="D94" s="215"/>
      <c r="E94" s="216"/>
      <c r="F94" s="217"/>
      <c r="G94" s="218"/>
      <c r="H94" s="218"/>
      <c r="I94" s="211"/>
      <c r="J94" s="219"/>
      <c r="K94" s="211"/>
      <c r="L94" s="213"/>
      <c r="M94" s="223"/>
      <c r="N94" s="226"/>
      <c r="O94" s="54"/>
    </row>
    <row r="95" spans="2:25">
      <c r="B95" s="45" t="s">
        <v>53</v>
      </c>
      <c r="C95" s="214" t="s">
        <v>8</v>
      </c>
      <c r="D95" s="215"/>
      <c r="E95" s="216"/>
      <c r="F95" s="217"/>
      <c r="G95" s="218"/>
      <c r="H95" s="218"/>
      <c r="I95" s="211"/>
      <c r="J95" s="219"/>
      <c r="K95" s="211"/>
      <c r="L95" s="213"/>
      <c r="M95" s="223"/>
      <c r="N95" s="226"/>
      <c r="O95" s="54"/>
    </row>
    <row r="96" spans="2:25">
      <c r="B96" s="45" t="s">
        <v>53</v>
      </c>
      <c r="C96" s="214" t="s">
        <v>8</v>
      </c>
      <c r="D96" s="215"/>
      <c r="E96" s="216"/>
      <c r="F96" s="217"/>
      <c r="G96" s="218"/>
      <c r="H96" s="218"/>
      <c r="I96" s="211"/>
      <c r="J96" s="219"/>
      <c r="K96" s="211"/>
      <c r="L96" s="213"/>
      <c r="M96" s="223"/>
      <c r="N96" s="226"/>
      <c r="O96" s="54"/>
    </row>
    <row r="97" spans="2:15">
      <c r="B97" s="45" t="s">
        <v>53</v>
      </c>
      <c r="C97" s="214" t="s">
        <v>8</v>
      </c>
      <c r="D97" s="215"/>
      <c r="E97" s="216"/>
      <c r="F97" s="217"/>
      <c r="G97" s="218"/>
      <c r="H97" s="218"/>
      <c r="I97" s="211"/>
      <c r="J97" s="219"/>
      <c r="K97" s="211"/>
      <c r="L97" s="213"/>
      <c r="M97" s="223"/>
      <c r="N97" s="226"/>
      <c r="O97" s="54"/>
    </row>
    <row r="98" spans="2:15">
      <c r="B98" s="45" t="s">
        <v>53</v>
      </c>
      <c r="C98" s="214" t="s">
        <v>8</v>
      </c>
      <c r="D98" s="215"/>
      <c r="E98" s="216"/>
      <c r="F98" s="217"/>
      <c r="G98" s="218"/>
      <c r="H98" s="218"/>
      <c r="I98" s="211"/>
      <c r="J98" s="219"/>
      <c r="K98" s="211"/>
      <c r="L98" s="213"/>
      <c r="M98" s="223"/>
      <c r="N98" s="226"/>
      <c r="O98" s="54"/>
    </row>
    <row r="99" spans="2:15">
      <c r="B99" s="45" t="s">
        <v>53</v>
      </c>
      <c r="C99" s="214" t="s">
        <v>8</v>
      </c>
      <c r="D99" s="215"/>
      <c r="E99" s="216"/>
      <c r="F99" s="217"/>
      <c r="G99" s="218"/>
      <c r="H99" s="218"/>
      <c r="I99" s="211"/>
      <c r="J99" s="219"/>
      <c r="K99" s="211"/>
      <c r="L99" s="213"/>
      <c r="M99" s="223"/>
      <c r="N99" s="226"/>
      <c r="O99" s="54"/>
    </row>
    <row r="100" spans="2:15">
      <c r="B100" s="45" t="s">
        <v>53</v>
      </c>
      <c r="C100" s="214" t="s">
        <v>8</v>
      </c>
      <c r="D100" s="215"/>
      <c r="E100" s="216"/>
      <c r="F100" s="217"/>
      <c r="G100" s="218"/>
      <c r="H100" s="218"/>
      <c r="I100" s="211"/>
      <c r="J100" s="219"/>
      <c r="K100" s="211"/>
      <c r="L100" s="213"/>
      <c r="M100" s="223"/>
      <c r="N100" s="226"/>
      <c r="O100" s="54"/>
    </row>
    <row r="101" spans="2:15">
      <c r="B101" s="45" t="s">
        <v>53</v>
      </c>
      <c r="C101" s="214" t="s">
        <v>8</v>
      </c>
      <c r="D101" s="215"/>
      <c r="E101" s="216"/>
      <c r="F101" s="217"/>
      <c r="G101" s="218"/>
      <c r="H101" s="218"/>
      <c r="I101" s="211"/>
      <c r="J101" s="219"/>
      <c r="K101" s="211"/>
      <c r="L101" s="213"/>
      <c r="M101" s="223"/>
      <c r="N101" s="226"/>
      <c r="O101" s="54"/>
    </row>
    <row r="102" spans="2:15">
      <c r="B102" s="45" t="s">
        <v>53</v>
      </c>
      <c r="C102" s="214" t="s">
        <v>8</v>
      </c>
      <c r="D102" s="215"/>
      <c r="E102" s="216"/>
      <c r="F102" s="217"/>
      <c r="G102" s="218"/>
      <c r="H102" s="218"/>
      <c r="I102" s="211"/>
      <c r="J102" s="219"/>
      <c r="K102" s="211"/>
      <c r="L102" s="213"/>
      <c r="M102" s="223"/>
      <c r="N102" s="226"/>
      <c r="O102" s="54"/>
    </row>
    <row r="103" spans="2:15">
      <c r="B103" s="45" t="s">
        <v>53</v>
      </c>
      <c r="C103" s="214" t="s">
        <v>8</v>
      </c>
      <c r="D103" s="215"/>
      <c r="E103" s="216"/>
      <c r="F103" s="217"/>
      <c r="G103" s="218"/>
      <c r="H103" s="218"/>
      <c r="I103" s="211"/>
      <c r="J103" s="219"/>
      <c r="K103" s="211"/>
      <c r="L103" s="213"/>
      <c r="M103" s="223"/>
      <c r="N103" s="226"/>
      <c r="O103" s="54"/>
    </row>
    <row r="104" spans="2:15">
      <c r="B104" s="45" t="s">
        <v>53</v>
      </c>
      <c r="C104" s="214" t="s">
        <v>8</v>
      </c>
      <c r="D104" s="215"/>
      <c r="E104" s="216"/>
      <c r="F104" s="217"/>
      <c r="G104" s="218"/>
      <c r="H104" s="218"/>
      <c r="I104" s="211"/>
      <c r="J104" s="219"/>
      <c r="K104" s="211"/>
      <c r="L104" s="213"/>
      <c r="M104" s="223"/>
      <c r="N104" s="226"/>
      <c r="O104" s="54"/>
    </row>
    <row r="105" spans="2:15">
      <c r="B105" s="45" t="s">
        <v>53</v>
      </c>
      <c r="C105" s="214" t="s">
        <v>8</v>
      </c>
      <c r="D105" s="215"/>
      <c r="E105" s="216"/>
      <c r="F105" s="217"/>
      <c r="G105" s="218"/>
      <c r="H105" s="218"/>
      <c r="I105" s="211"/>
      <c r="J105" s="219"/>
      <c r="K105" s="211"/>
      <c r="L105" s="213"/>
      <c r="M105" s="223"/>
      <c r="N105" s="226"/>
      <c r="O105" s="54"/>
    </row>
    <row r="106" spans="2:15">
      <c r="B106" s="45" t="s">
        <v>53</v>
      </c>
      <c r="C106" s="214" t="s">
        <v>8</v>
      </c>
      <c r="D106" s="215"/>
      <c r="E106" s="216"/>
      <c r="F106" s="217"/>
      <c r="G106" s="218"/>
      <c r="H106" s="218"/>
      <c r="I106" s="211"/>
      <c r="J106" s="219"/>
      <c r="K106" s="211"/>
      <c r="L106" s="213"/>
      <c r="M106" s="223"/>
      <c r="N106" s="226"/>
      <c r="O106" s="54"/>
    </row>
    <row r="107" spans="2:15">
      <c r="B107" s="45" t="s">
        <v>53</v>
      </c>
      <c r="C107" s="214" t="s">
        <v>8</v>
      </c>
      <c r="D107" s="215"/>
      <c r="E107" s="216"/>
      <c r="F107" s="217"/>
      <c r="G107" s="218"/>
      <c r="H107" s="218"/>
      <c r="I107" s="211"/>
      <c r="J107" s="219"/>
      <c r="K107" s="211"/>
      <c r="L107" s="213"/>
      <c r="M107" s="223"/>
      <c r="N107" s="226"/>
      <c r="O107" s="54"/>
    </row>
    <row r="108" spans="2:15">
      <c r="B108" s="45" t="s">
        <v>53</v>
      </c>
      <c r="C108" s="214" t="s">
        <v>8</v>
      </c>
      <c r="D108" s="215"/>
      <c r="E108" s="216"/>
      <c r="F108" s="217"/>
      <c r="G108" s="218"/>
      <c r="H108" s="218"/>
      <c r="I108" s="211"/>
      <c r="J108" s="219"/>
      <c r="K108" s="211"/>
      <c r="L108" s="213"/>
      <c r="M108" s="223"/>
      <c r="N108" s="226"/>
      <c r="O108" s="54"/>
    </row>
    <row r="109" spans="2:15">
      <c r="B109" s="45" t="s">
        <v>53</v>
      </c>
      <c r="C109" s="214" t="s">
        <v>8</v>
      </c>
      <c r="D109" s="215"/>
      <c r="E109" s="216"/>
      <c r="F109" s="217"/>
      <c r="G109" s="218"/>
      <c r="H109" s="218"/>
      <c r="I109" s="211"/>
      <c r="J109" s="219"/>
      <c r="K109" s="211"/>
      <c r="L109" s="213"/>
      <c r="M109" s="223"/>
      <c r="N109" s="226"/>
      <c r="O109" s="54"/>
    </row>
    <row r="110" spans="2:15">
      <c r="B110" s="45" t="s">
        <v>53</v>
      </c>
      <c r="C110" s="214" t="s">
        <v>8</v>
      </c>
      <c r="D110" s="215"/>
      <c r="E110" s="216"/>
      <c r="F110" s="217"/>
      <c r="G110" s="218"/>
      <c r="H110" s="218"/>
      <c r="I110" s="211"/>
      <c r="J110" s="219"/>
      <c r="K110" s="211"/>
      <c r="L110" s="213"/>
      <c r="M110" s="223"/>
      <c r="N110" s="226"/>
      <c r="O110" s="54"/>
    </row>
    <row r="111" spans="2:15">
      <c r="B111" s="45" t="s">
        <v>53</v>
      </c>
      <c r="C111" s="214" t="s">
        <v>8</v>
      </c>
      <c r="D111" s="215"/>
      <c r="E111" s="216"/>
      <c r="F111" s="217"/>
      <c r="G111" s="218"/>
      <c r="H111" s="218"/>
      <c r="I111" s="211"/>
      <c r="J111" s="219"/>
      <c r="K111" s="211"/>
      <c r="L111" s="213"/>
      <c r="M111" s="223"/>
      <c r="N111" s="226"/>
      <c r="O111" s="54"/>
    </row>
    <row r="112" spans="2:15">
      <c r="B112" s="45" t="s">
        <v>53</v>
      </c>
      <c r="C112" s="214" t="s">
        <v>8</v>
      </c>
      <c r="D112" s="215"/>
      <c r="E112" s="216"/>
      <c r="F112" s="217"/>
      <c r="G112" s="218"/>
      <c r="H112" s="218"/>
      <c r="I112" s="211"/>
      <c r="J112" s="219"/>
      <c r="K112" s="211"/>
      <c r="L112" s="213"/>
      <c r="M112" s="223"/>
      <c r="N112" s="226"/>
      <c r="O112" s="54"/>
    </row>
    <row r="113" spans="2:15">
      <c r="B113" s="45" t="s">
        <v>53</v>
      </c>
      <c r="C113" s="214" t="s">
        <v>8</v>
      </c>
      <c r="D113" s="215"/>
      <c r="E113" s="216"/>
      <c r="F113" s="217"/>
      <c r="G113" s="218"/>
      <c r="H113" s="218"/>
      <c r="I113" s="211"/>
      <c r="J113" s="219"/>
      <c r="K113" s="211"/>
      <c r="L113" s="213"/>
      <c r="M113" s="223"/>
      <c r="N113" s="226"/>
      <c r="O113" s="54"/>
    </row>
    <row r="114" spans="2:15">
      <c r="B114" s="45" t="s">
        <v>53</v>
      </c>
      <c r="C114" s="214"/>
      <c r="D114" s="215"/>
      <c r="E114" s="216"/>
      <c r="F114" s="217"/>
      <c r="G114" s="218"/>
      <c r="H114" s="218"/>
      <c r="I114" s="211"/>
      <c r="J114" s="219"/>
      <c r="K114" s="211"/>
      <c r="L114" s="213"/>
      <c r="M114" s="223"/>
      <c r="N114" s="226"/>
      <c r="O114" s="54"/>
    </row>
    <row r="115" spans="2:15">
      <c r="B115" s="45" t="s">
        <v>53</v>
      </c>
      <c r="C115" s="47"/>
      <c r="D115" s="47"/>
      <c r="E115" s="48"/>
      <c r="F115" s="48"/>
      <c r="G115" s="49"/>
      <c r="H115" s="49"/>
      <c r="I115" s="50"/>
      <c r="J115" s="51"/>
      <c r="K115" s="50"/>
      <c r="L115" s="52"/>
      <c r="M115" s="227"/>
      <c r="N115" s="225"/>
      <c r="O115" s="56"/>
    </row>
    <row r="116" spans="2:15">
      <c r="B116" s="45" t="s">
        <v>53</v>
      </c>
      <c r="C116" s="47"/>
      <c r="D116" s="47"/>
      <c r="E116" s="48"/>
      <c r="F116" s="48"/>
      <c r="G116" s="49"/>
      <c r="H116" s="49"/>
      <c r="I116" s="50"/>
      <c r="J116" s="51"/>
      <c r="K116" s="50"/>
      <c r="L116" s="52"/>
      <c r="M116" s="227"/>
      <c r="N116" s="225"/>
      <c r="O116" s="56"/>
    </row>
    <row r="117" spans="2:15">
      <c r="B117" s="45" t="s">
        <v>53</v>
      </c>
      <c r="C117" s="47"/>
      <c r="D117" s="47"/>
      <c r="E117" s="48"/>
      <c r="F117" s="48"/>
      <c r="G117" s="49"/>
      <c r="H117" s="49"/>
      <c r="I117" s="50"/>
      <c r="J117" s="51"/>
      <c r="K117" s="50"/>
      <c r="L117" s="52"/>
      <c r="M117" s="227"/>
      <c r="N117" s="225"/>
      <c r="O117" s="56"/>
    </row>
    <row r="118" spans="2:15">
      <c r="B118" s="45" t="s">
        <v>53</v>
      </c>
      <c r="C118" s="47"/>
      <c r="D118" s="47"/>
      <c r="E118" s="48"/>
      <c r="F118" s="48"/>
      <c r="G118" s="49"/>
      <c r="H118" s="49"/>
      <c r="I118" s="50"/>
      <c r="J118" s="51"/>
      <c r="K118" s="50"/>
      <c r="L118" s="52"/>
      <c r="M118" s="227"/>
      <c r="N118" s="225"/>
      <c r="O118" s="56"/>
    </row>
    <row r="119" spans="2:15">
      <c r="B119" s="45" t="s">
        <v>53</v>
      </c>
      <c r="C119" s="47" t="s">
        <v>87</v>
      </c>
      <c r="D119" s="47"/>
      <c r="E119" s="48"/>
      <c r="F119" s="48"/>
      <c r="G119" s="49"/>
      <c r="H119" s="49"/>
      <c r="I119" s="50"/>
      <c r="J119" s="51"/>
      <c r="K119" s="50"/>
      <c r="L119" s="52"/>
      <c r="M119" s="228"/>
      <c r="N119" s="224"/>
      <c r="O119" s="56"/>
    </row>
    <row r="120" spans="2:15">
      <c r="B120" s="45" t="s">
        <v>53</v>
      </c>
      <c r="C120" s="47" t="s">
        <v>87</v>
      </c>
      <c r="D120" s="47"/>
      <c r="E120" s="48"/>
      <c r="F120" s="48"/>
      <c r="G120" s="49"/>
      <c r="H120" s="49"/>
      <c r="I120" s="50"/>
      <c r="J120" s="51"/>
      <c r="K120" s="50"/>
      <c r="L120" s="52"/>
      <c r="M120" s="223"/>
      <c r="N120" s="224"/>
      <c r="O120" s="54"/>
    </row>
    <row r="121" spans="2:15">
      <c r="B121" s="45" t="s">
        <v>53</v>
      </c>
      <c r="C121" s="47"/>
      <c r="D121" s="47"/>
      <c r="E121" s="48"/>
      <c r="F121" s="48"/>
      <c r="G121" s="49"/>
      <c r="H121" s="49"/>
      <c r="I121" s="50"/>
      <c r="J121" s="51"/>
      <c r="K121" s="50"/>
      <c r="L121" s="52"/>
      <c r="M121" s="53"/>
      <c r="N121" s="70"/>
      <c r="O121" s="54"/>
    </row>
    <row r="122" spans="2:15">
      <c r="B122" s="45" t="s">
        <v>53</v>
      </c>
      <c r="C122" s="47"/>
      <c r="D122" s="47"/>
      <c r="E122" s="48"/>
      <c r="F122" s="48"/>
      <c r="G122" s="49"/>
      <c r="H122" s="49"/>
      <c r="I122" s="50"/>
      <c r="J122" s="51"/>
      <c r="K122" s="50"/>
      <c r="L122" s="52"/>
      <c r="M122" s="53"/>
      <c r="N122" s="70"/>
      <c r="O122" s="54"/>
    </row>
    <row r="123" spans="2:15">
      <c r="B123" s="45" t="s">
        <v>53</v>
      </c>
      <c r="C123" s="47"/>
      <c r="D123" s="47"/>
      <c r="E123" s="48"/>
      <c r="F123" s="48"/>
      <c r="G123" s="49"/>
      <c r="H123" s="49"/>
      <c r="I123" s="50"/>
      <c r="J123" s="51"/>
      <c r="K123" s="50"/>
      <c r="L123" s="52"/>
      <c r="M123" s="53"/>
      <c r="N123" s="70"/>
      <c r="O123" s="54"/>
    </row>
    <row r="124" spans="2:15">
      <c r="B124" s="45" t="s">
        <v>53</v>
      </c>
      <c r="C124" s="47"/>
      <c r="D124" s="47"/>
      <c r="E124" s="48"/>
      <c r="F124" s="48"/>
      <c r="G124" s="49"/>
      <c r="H124" s="49"/>
      <c r="I124" s="50"/>
      <c r="J124" s="51"/>
      <c r="K124" s="50"/>
      <c r="L124" s="52"/>
      <c r="M124" s="53"/>
      <c r="N124" s="70"/>
      <c r="O124" s="54"/>
    </row>
    <row r="125" spans="2:15">
      <c r="B125" s="45" t="s">
        <v>53</v>
      </c>
      <c r="C125" s="47"/>
      <c r="D125" s="47"/>
      <c r="E125" s="48"/>
      <c r="F125" s="48"/>
      <c r="G125" s="49"/>
      <c r="H125" s="49"/>
      <c r="I125" s="50"/>
      <c r="J125" s="51"/>
      <c r="K125" s="50"/>
      <c r="L125" s="52"/>
      <c r="M125" s="53"/>
      <c r="N125" s="70"/>
      <c r="O125" s="54"/>
    </row>
    <row r="126" spans="2:15">
      <c r="B126" s="45" t="s">
        <v>53</v>
      </c>
      <c r="C126" s="47"/>
      <c r="D126" s="47"/>
      <c r="E126" s="48"/>
      <c r="F126" s="48"/>
      <c r="G126" s="49"/>
      <c r="H126" s="49"/>
      <c r="I126" s="50"/>
      <c r="J126" s="51"/>
      <c r="K126" s="50"/>
      <c r="L126" s="52"/>
      <c r="M126" s="53"/>
      <c r="N126" s="70"/>
      <c r="O126" s="54"/>
    </row>
    <row r="127" spans="2:15">
      <c r="B127" s="45" t="s">
        <v>53</v>
      </c>
      <c r="C127" s="47"/>
      <c r="D127" s="47"/>
      <c r="E127" s="48"/>
      <c r="F127" s="48"/>
      <c r="G127" s="49"/>
      <c r="H127" s="49"/>
      <c r="I127" s="50"/>
      <c r="J127" s="51"/>
      <c r="K127" s="50"/>
      <c r="L127" s="52"/>
      <c r="M127" s="53"/>
      <c r="N127" s="70"/>
      <c r="O127" s="54"/>
    </row>
    <row r="128" spans="2:15">
      <c r="B128" s="45" t="s">
        <v>53</v>
      </c>
      <c r="C128" s="47"/>
      <c r="D128" s="47"/>
      <c r="E128" s="48"/>
      <c r="F128" s="48"/>
      <c r="G128" s="49"/>
      <c r="H128" s="49"/>
      <c r="I128" s="50"/>
      <c r="J128" s="51"/>
      <c r="K128" s="50"/>
      <c r="L128" s="52"/>
      <c r="M128" s="53"/>
      <c r="N128" s="70"/>
      <c r="O128" s="54"/>
    </row>
    <row r="129" spans="2:25" ht="10.8" thickBot="1">
      <c r="N129" s="250">
        <f>SUM(N31:N120)</f>
        <v>0</v>
      </c>
    </row>
    <row r="130" spans="2:25" s="23" customFormat="1" ht="18.600000000000001" thickBot="1">
      <c r="B130" s="18"/>
      <c r="C130" s="19"/>
      <c r="D130" s="19"/>
      <c r="E130" s="19"/>
      <c r="F130" s="19"/>
      <c r="G130" s="19" t="s">
        <v>49</v>
      </c>
      <c r="H130" s="19"/>
      <c r="I130" s="19"/>
      <c r="J130" s="19"/>
      <c r="K130" s="19"/>
      <c r="L130" s="19"/>
      <c r="M130" s="19"/>
      <c r="N130" s="19"/>
      <c r="O130" s="20"/>
      <c r="P130" s="21"/>
      <c r="Q130" s="21"/>
      <c r="R130" s="22"/>
      <c r="S130" s="21"/>
      <c r="T130" s="21"/>
      <c r="U130" s="21"/>
      <c r="V130" s="21"/>
      <c r="W130" s="21"/>
      <c r="X130" s="21"/>
      <c r="Y130" s="21"/>
    </row>
    <row r="131" spans="2:25" s="23" customFormat="1" ht="18.600000000000001" thickBot="1">
      <c r="B131" s="57"/>
      <c r="C131" s="58"/>
      <c r="D131" s="58"/>
      <c r="E131" s="58"/>
      <c r="F131" s="58"/>
      <c r="G131" s="58"/>
      <c r="H131" s="58"/>
      <c r="I131" s="58"/>
      <c r="J131" s="58"/>
      <c r="K131" s="58"/>
      <c r="L131" s="59"/>
      <c r="M131" s="58"/>
      <c r="N131" s="58"/>
      <c r="O131" s="58"/>
      <c r="P131" s="21"/>
      <c r="Q131" s="21"/>
      <c r="R131" s="22"/>
      <c r="S131" s="21"/>
      <c r="T131" s="21"/>
      <c r="U131" s="21"/>
      <c r="V131" s="21"/>
      <c r="W131" s="21"/>
      <c r="X131" s="21"/>
      <c r="Y131" s="21"/>
    </row>
    <row r="132" spans="2:25" s="23" customFormat="1" ht="31.2" thickBot="1">
      <c r="B132" s="29" t="s">
        <v>52</v>
      </c>
      <c r="C132" s="258" t="s">
        <v>12</v>
      </c>
      <c r="D132" s="30" t="s">
        <v>51</v>
      </c>
      <c r="E132" s="31" t="s">
        <v>13</v>
      </c>
      <c r="F132" s="31" t="s">
        <v>31</v>
      </c>
      <c r="G132" s="32" t="s">
        <v>30</v>
      </c>
      <c r="H132" s="32" t="s">
        <v>92</v>
      </c>
      <c r="I132" s="33" t="s">
        <v>14</v>
      </c>
      <c r="J132" s="33" t="s">
        <v>15</v>
      </c>
      <c r="K132" s="33" t="s">
        <v>16</v>
      </c>
      <c r="L132" s="34" t="s">
        <v>17</v>
      </c>
      <c r="M132" s="35" t="s">
        <v>18</v>
      </c>
      <c r="N132" s="35" t="s">
        <v>19</v>
      </c>
      <c r="O132" s="36" t="s">
        <v>20</v>
      </c>
      <c r="P132" s="21"/>
      <c r="Q132" s="21"/>
      <c r="R132" s="22"/>
      <c r="S132" s="21"/>
      <c r="T132" s="21"/>
      <c r="U132" s="21"/>
      <c r="V132" s="21"/>
      <c r="W132" s="21"/>
      <c r="X132" s="21"/>
      <c r="Y132" s="21"/>
    </row>
    <row r="133" spans="2:25">
      <c r="B133" s="60" t="s">
        <v>54</v>
      </c>
      <c r="C133" s="259" t="s">
        <v>11</v>
      </c>
      <c r="D133" s="60"/>
      <c r="E133" s="61"/>
      <c r="F133" s="48"/>
      <c r="G133" s="49"/>
      <c r="H133" s="49"/>
      <c r="I133" s="50"/>
      <c r="J133" s="51"/>
      <c r="K133" s="50"/>
      <c r="L133" s="52"/>
      <c r="M133" s="221"/>
      <c r="N133" s="221"/>
      <c r="O133" s="56"/>
    </row>
    <row r="134" spans="2:25">
      <c r="B134" s="60" t="s">
        <v>54</v>
      </c>
      <c r="C134" s="259" t="s">
        <v>11</v>
      </c>
      <c r="D134" s="60"/>
      <c r="E134" s="61"/>
      <c r="F134" s="48"/>
      <c r="G134" s="49"/>
      <c r="H134" s="49"/>
      <c r="I134" s="50"/>
      <c r="J134" s="51"/>
      <c r="K134" s="50"/>
      <c r="L134" s="52"/>
      <c r="M134" s="222"/>
      <c r="N134" s="221"/>
      <c r="O134" s="56"/>
    </row>
    <row r="135" spans="2:25">
      <c r="B135" s="60" t="s">
        <v>54</v>
      </c>
      <c r="C135" s="259" t="s">
        <v>11</v>
      </c>
      <c r="D135" s="60"/>
      <c r="E135" s="61"/>
      <c r="F135" s="48"/>
      <c r="G135" s="49"/>
      <c r="H135" s="49"/>
      <c r="I135" s="50"/>
      <c r="J135" s="51"/>
      <c r="K135" s="50"/>
      <c r="L135" s="52"/>
      <c r="M135" s="222"/>
      <c r="N135" s="221"/>
      <c r="O135" s="56"/>
    </row>
    <row r="136" spans="2:25">
      <c r="B136" s="60" t="s">
        <v>54</v>
      </c>
      <c r="C136" s="259" t="s">
        <v>11</v>
      </c>
      <c r="D136" s="60"/>
      <c r="E136" s="61"/>
      <c r="F136" s="48"/>
      <c r="G136" s="49"/>
      <c r="H136" s="49"/>
      <c r="I136" s="50"/>
      <c r="J136" s="51"/>
      <c r="K136" s="50"/>
      <c r="L136" s="52"/>
      <c r="M136" s="222"/>
      <c r="N136" s="221"/>
      <c r="O136" s="56"/>
    </row>
    <row r="137" spans="2:25">
      <c r="B137" s="60" t="s">
        <v>54</v>
      </c>
      <c r="C137" s="259"/>
      <c r="D137" s="60"/>
      <c r="E137" s="61"/>
      <c r="F137" s="48"/>
      <c r="G137" s="49"/>
      <c r="H137" s="49"/>
      <c r="I137" s="50"/>
      <c r="J137" s="51"/>
      <c r="K137" s="50"/>
      <c r="L137" s="52"/>
      <c r="M137" s="222"/>
      <c r="N137" s="221"/>
      <c r="O137" s="56"/>
    </row>
    <row r="138" spans="2:25">
      <c r="B138" s="60" t="s">
        <v>54</v>
      </c>
      <c r="C138" s="259"/>
      <c r="D138" s="60"/>
      <c r="E138" s="61"/>
      <c r="F138" s="48"/>
      <c r="G138" s="49"/>
      <c r="H138" s="49"/>
      <c r="I138" s="50"/>
      <c r="J138" s="51"/>
      <c r="K138" s="50"/>
      <c r="L138" s="52"/>
      <c r="M138" s="222"/>
      <c r="N138" s="221"/>
      <c r="O138" s="56"/>
    </row>
    <row r="139" spans="2:25">
      <c r="B139" s="60" t="s">
        <v>54</v>
      </c>
      <c r="C139" s="259" t="s">
        <v>8</v>
      </c>
      <c r="D139" s="60"/>
      <c r="E139" s="61"/>
      <c r="F139" s="48"/>
      <c r="G139" s="49"/>
      <c r="H139" s="49"/>
      <c r="I139" s="50"/>
      <c r="J139" s="51"/>
      <c r="K139" s="50"/>
      <c r="L139" s="52"/>
      <c r="M139" s="222"/>
      <c r="N139" s="221"/>
      <c r="O139" s="56"/>
    </row>
    <row r="140" spans="2:25">
      <c r="B140" s="60" t="s">
        <v>54</v>
      </c>
      <c r="C140" s="259" t="s">
        <v>8</v>
      </c>
      <c r="D140" s="60"/>
      <c r="E140" s="61"/>
      <c r="F140" s="48"/>
      <c r="G140" s="49"/>
      <c r="H140" s="49"/>
      <c r="I140" s="50"/>
      <c r="J140" s="51"/>
      <c r="K140" s="50"/>
      <c r="L140" s="52"/>
      <c r="M140" s="222"/>
      <c r="N140" s="221"/>
      <c r="O140" s="56"/>
    </row>
    <row r="141" spans="2:25">
      <c r="B141" s="60" t="s">
        <v>54</v>
      </c>
      <c r="C141" s="259" t="s">
        <v>8</v>
      </c>
      <c r="D141" s="60"/>
      <c r="E141" s="61"/>
      <c r="F141" s="48"/>
      <c r="G141" s="49"/>
      <c r="H141" s="49"/>
      <c r="I141" s="50"/>
      <c r="J141" s="51"/>
      <c r="K141" s="50"/>
      <c r="L141" s="52"/>
      <c r="M141" s="222"/>
      <c r="N141" s="221"/>
      <c r="O141" s="56"/>
    </row>
    <row r="142" spans="2:25">
      <c r="B142" s="60" t="s">
        <v>54</v>
      </c>
      <c r="C142" s="259" t="s">
        <v>8</v>
      </c>
      <c r="D142" s="60"/>
      <c r="E142" s="61"/>
      <c r="F142" s="48"/>
      <c r="G142" s="49"/>
      <c r="H142" s="49"/>
      <c r="I142" s="50"/>
      <c r="J142" s="51"/>
      <c r="K142" s="50"/>
      <c r="L142" s="52"/>
      <c r="M142" s="222"/>
      <c r="N142" s="221"/>
      <c r="O142" s="56"/>
    </row>
    <row r="143" spans="2:25">
      <c r="B143" s="60" t="s">
        <v>54</v>
      </c>
      <c r="C143" s="259" t="s">
        <v>8</v>
      </c>
      <c r="D143" s="60"/>
      <c r="E143" s="61"/>
      <c r="F143" s="48"/>
      <c r="G143" s="49"/>
      <c r="H143" s="49"/>
      <c r="I143" s="50"/>
      <c r="J143" s="51"/>
      <c r="K143" s="50"/>
      <c r="L143" s="52"/>
      <c r="M143" s="222"/>
      <c r="N143" s="221"/>
      <c r="O143" s="56"/>
    </row>
    <row r="144" spans="2:25">
      <c r="B144" s="60" t="s">
        <v>54</v>
      </c>
      <c r="C144" s="259" t="s">
        <v>8</v>
      </c>
      <c r="D144" s="60"/>
      <c r="E144" s="61"/>
      <c r="F144" s="48"/>
      <c r="G144" s="49"/>
      <c r="H144" s="49"/>
      <c r="I144" s="50"/>
      <c r="J144" s="51"/>
      <c r="K144" s="50"/>
      <c r="L144" s="52"/>
      <c r="M144" s="222"/>
      <c r="N144" s="221"/>
      <c r="O144" s="56"/>
    </row>
    <row r="145" spans="2:15">
      <c r="B145" s="60" t="s">
        <v>54</v>
      </c>
      <c r="C145" s="259" t="s">
        <v>8</v>
      </c>
      <c r="D145" s="60"/>
      <c r="E145" s="61"/>
      <c r="F145" s="48"/>
      <c r="G145" s="49"/>
      <c r="H145" s="49"/>
      <c r="I145" s="50"/>
      <c r="J145" s="51"/>
      <c r="K145" s="50"/>
      <c r="L145" s="52"/>
      <c r="M145" s="222"/>
      <c r="N145" s="221"/>
      <c r="O145" s="56"/>
    </row>
    <row r="146" spans="2:15">
      <c r="B146" s="60" t="s">
        <v>54</v>
      </c>
      <c r="C146" s="259" t="s">
        <v>8</v>
      </c>
      <c r="D146" s="60"/>
      <c r="E146" s="61"/>
      <c r="F146" s="48"/>
      <c r="G146" s="49"/>
      <c r="H146" s="49"/>
      <c r="I146" s="50"/>
      <c r="J146" s="51"/>
      <c r="K146" s="50"/>
      <c r="L146" s="52"/>
      <c r="M146" s="222"/>
      <c r="N146" s="221"/>
      <c r="O146" s="56"/>
    </row>
    <row r="147" spans="2:15">
      <c r="B147" s="60" t="s">
        <v>54</v>
      </c>
      <c r="C147" s="259" t="s">
        <v>8</v>
      </c>
      <c r="D147" s="60"/>
      <c r="E147" s="61"/>
      <c r="F147" s="48"/>
      <c r="G147" s="49"/>
      <c r="H147" s="49"/>
      <c r="I147" s="50"/>
      <c r="J147" s="51"/>
      <c r="K147" s="50"/>
      <c r="L147" s="52"/>
      <c r="M147" s="222"/>
      <c r="N147" s="221"/>
      <c r="O147" s="56"/>
    </row>
    <row r="148" spans="2:15">
      <c r="B148" s="60" t="s">
        <v>54</v>
      </c>
      <c r="C148" s="259" t="s">
        <v>8</v>
      </c>
      <c r="D148" s="60"/>
      <c r="E148" s="61"/>
      <c r="F148" s="48"/>
      <c r="G148" s="49"/>
      <c r="H148" s="49"/>
      <c r="I148" s="50"/>
      <c r="J148" s="51"/>
      <c r="K148" s="50"/>
      <c r="L148" s="52"/>
      <c r="M148" s="222"/>
      <c r="N148" s="221"/>
      <c r="O148" s="56"/>
    </row>
    <row r="149" spans="2:15">
      <c r="B149" s="60" t="s">
        <v>54</v>
      </c>
      <c r="C149" s="259" t="s">
        <v>8</v>
      </c>
      <c r="D149" s="60"/>
      <c r="E149" s="61"/>
      <c r="F149" s="48"/>
      <c r="G149" s="49"/>
      <c r="H149" s="49"/>
      <c r="I149" s="50"/>
      <c r="J149" s="51"/>
      <c r="K149" s="50"/>
      <c r="L149" s="52"/>
      <c r="M149" s="222"/>
      <c r="N149" s="221"/>
      <c r="O149" s="56"/>
    </row>
    <row r="150" spans="2:15">
      <c r="B150" s="60" t="s">
        <v>54</v>
      </c>
      <c r="C150" s="259" t="s">
        <v>8</v>
      </c>
      <c r="D150" s="60"/>
      <c r="E150" s="61"/>
      <c r="F150" s="48"/>
      <c r="G150" s="49"/>
      <c r="H150" s="49"/>
      <c r="I150" s="50"/>
      <c r="J150" s="51"/>
      <c r="K150" s="50"/>
      <c r="L150" s="52"/>
      <c r="M150" s="222"/>
      <c r="N150" s="221"/>
      <c r="O150" s="56"/>
    </row>
    <row r="151" spans="2:15">
      <c r="B151" s="60" t="s">
        <v>54</v>
      </c>
      <c r="C151" s="259" t="s">
        <v>8</v>
      </c>
      <c r="D151" s="60"/>
      <c r="E151" s="61"/>
      <c r="F151" s="48"/>
      <c r="G151" s="49"/>
      <c r="H151" s="49"/>
      <c r="I151" s="50"/>
      <c r="J151" s="51"/>
      <c r="K151" s="50"/>
      <c r="L151" s="52"/>
      <c r="M151" s="222"/>
      <c r="N151" s="221"/>
      <c r="O151" s="56"/>
    </row>
    <row r="152" spans="2:15">
      <c r="B152" s="60" t="s">
        <v>54</v>
      </c>
      <c r="C152" s="259" t="s">
        <v>8</v>
      </c>
      <c r="D152" s="60"/>
      <c r="E152" s="61"/>
      <c r="F152" s="48"/>
      <c r="G152" s="49"/>
      <c r="H152" s="49"/>
      <c r="I152" s="50"/>
      <c r="J152" s="51"/>
      <c r="K152" s="50"/>
      <c r="L152" s="52"/>
      <c r="M152" s="222"/>
      <c r="N152" s="221"/>
      <c r="O152" s="56"/>
    </row>
    <row r="153" spans="2:15">
      <c r="B153" s="60" t="s">
        <v>54</v>
      </c>
      <c r="C153" s="259" t="s">
        <v>8</v>
      </c>
      <c r="D153" s="60"/>
      <c r="E153" s="61"/>
      <c r="F153" s="48"/>
      <c r="G153" s="49"/>
      <c r="H153" s="49"/>
      <c r="I153" s="50"/>
      <c r="J153" s="51"/>
      <c r="K153" s="50"/>
      <c r="L153" s="52"/>
      <c r="M153" s="222"/>
      <c r="N153" s="221"/>
      <c r="O153" s="56"/>
    </row>
    <row r="154" spans="2:15">
      <c r="B154" s="60" t="s">
        <v>54</v>
      </c>
      <c r="C154" s="259" t="s">
        <v>8</v>
      </c>
      <c r="D154" s="60"/>
      <c r="E154" s="61"/>
      <c r="F154" s="48"/>
      <c r="G154" s="49"/>
      <c r="H154" s="49"/>
      <c r="I154" s="50"/>
      <c r="J154" s="51"/>
      <c r="K154" s="50"/>
      <c r="L154" s="52"/>
      <c r="M154" s="222"/>
      <c r="N154" s="221"/>
      <c r="O154" s="54"/>
    </row>
    <row r="155" spans="2:15">
      <c r="B155" s="60" t="s">
        <v>54</v>
      </c>
      <c r="C155" s="259" t="s">
        <v>8</v>
      </c>
      <c r="D155" s="60"/>
      <c r="E155" s="61"/>
      <c r="F155" s="48"/>
      <c r="G155" s="49"/>
      <c r="H155" s="49"/>
      <c r="I155" s="50"/>
      <c r="J155" s="51"/>
      <c r="K155" s="50"/>
      <c r="L155" s="52"/>
      <c r="M155" s="222"/>
      <c r="N155" s="221"/>
      <c r="O155" s="54"/>
    </row>
    <row r="156" spans="2:15">
      <c r="B156" s="60" t="s">
        <v>54</v>
      </c>
      <c r="C156" s="259" t="s">
        <v>8</v>
      </c>
      <c r="D156" s="60"/>
      <c r="E156" s="61"/>
      <c r="F156" s="48"/>
      <c r="G156" s="49"/>
      <c r="H156" s="49"/>
      <c r="I156" s="50"/>
      <c r="J156" s="51"/>
      <c r="K156" s="50"/>
      <c r="L156" s="52"/>
      <c r="M156" s="222"/>
      <c r="N156" s="221"/>
      <c r="O156" s="54"/>
    </row>
    <row r="157" spans="2:15">
      <c r="B157" s="60" t="s">
        <v>54</v>
      </c>
      <c r="C157" s="259" t="s">
        <v>8</v>
      </c>
      <c r="D157" s="60"/>
      <c r="E157" s="61"/>
      <c r="F157" s="48"/>
      <c r="G157" s="49"/>
      <c r="H157" s="49"/>
      <c r="I157" s="50"/>
      <c r="J157" s="51"/>
      <c r="K157" s="50"/>
      <c r="L157" s="52"/>
      <c r="M157" s="222"/>
      <c r="N157" s="221"/>
      <c r="O157" s="54"/>
    </row>
    <row r="158" spans="2:15">
      <c r="B158" s="60" t="s">
        <v>54</v>
      </c>
      <c r="C158" s="259" t="s">
        <v>8</v>
      </c>
      <c r="D158" s="60"/>
      <c r="E158" s="61"/>
      <c r="F158" s="48"/>
      <c r="G158" s="49"/>
      <c r="H158" s="49"/>
      <c r="I158" s="50"/>
      <c r="J158" s="51"/>
      <c r="K158" s="50"/>
      <c r="L158" s="52"/>
      <c r="M158" s="222"/>
      <c r="N158" s="221"/>
      <c r="O158" s="54"/>
    </row>
    <row r="159" spans="2:15">
      <c r="B159" s="60" t="s">
        <v>54</v>
      </c>
      <c r="C159" s="259" t="s">
        <v>8</v>
      </c>
      <c r="D159" s="60"/>
      <c r="E159" s="61"/>
      <c r="F159" s="48"/>
      <c r="G159" s="49"/>
      <c r="H159" s="49"/>
      <c r="I159" s="50"/>
      <c r="J159" s="51"/>
      <c r="K159" s="50"/>
      <c r="L159" s="52"/>
      <c r="M159" s="222"/>
      <c r="N159" s="221"/>
      <c r="O159" s="54"/>
    </row>
    <row r="160" spans="2:15">
      <c r="B160" s="60" t="s">
        <v>54</v>
      </c>
      <c r="C160" s="259" t="s">
        <v>8</v>
      </c>
      <c r="D160" s="60"/>
      <c r="E160" s="61"/>
      <c r="F160" s="48"/>
      <c r="G160" s="49"/>
      <c r="H160" s="49"/>
      <c r="I160" s="50"/>
      <c r="J160" s="51"/>
      <c r="K160" s="50"/>
      <c r="L160" s="52"/>
      <c r="M160" s="222"/>
      <c r="N160" s="221"/>
      <c r="O160" s="54"/>
    </row>
    <row r="161" spans="2:15">
      <c r="B161" s="60" t="s">
        <v>54</v>
      </c>
      <c r="C161" s="259" t="s">
        <v>8</v>
      </c>
      <c r="D161" s="60"/>
      <c r="E161" s="61"/>
      <c r="F161" s="48"/>
      <c r="G161" s="49"/>
      <c r="H161" s="49"/>
      <c r="I161" s="50"/>
      <c r="J161" s="51"/>
      <c r="K161" s="50"/>
      <c r="L161" s="52"/>
      <c r="M161" s="222"/>
      <c r="N161" s="221"/>
      <c r="O161" s="54"/>
    </row>
    <row r="162" spans="2:15">
      <c r="B162" s="60" t="s">
        <v>54</v>
      </c>
      <c r="C162" s="260"/>
      <c r="D162" s="60"/>
      <c r="E162" s="61"/>
      <c r="F162" s="48"/>
      <c r="G162" s="49"/>
      <c r="H162" s="49"/>
      <c r="I162" s="50"/>
      <c r="J162" s="51"/>
      <c r="K162" s="50"/>
      <c r="L162" s="52"/>
      <c r="M162" s="43"/>
      <c r="N162" s="62"/>
      <c r="O162" s="56"/>
    </row>
    <row r="163" spans="2:15">
      <c r="B163" s="60" t="s">
        <v>54</v>
      </c>
      <c r="C163" s="260"/>
      <c r="D163" s="60"/>
      <c r="E163" s="61"/>
      <c r="F163" s="48"/>
      <c r="G163" s="49"/>
      <c r="H163" s="49"/>
      <c r="I163" s="50"/>
      <c r="J163" s="51"/>
      <c r="K163" s="50"/>
      <c r="L163" s="52"/>
      <c r="M163" s="43"/>
      <c r="N163" s="62"/>
      <c r="O163" s="56"/>
    </row>
    <row r="164" spans="2:15">
      <c r="B164" s="60" t="s">
        <v>54</v>
      </c>
      <c r="C164" s="260"/>
      <c r="D164" s="60"/>
      <c r="E164" s="61"/>
      <c r="F164" s="48"/>
      <c r="G164" s="49"/>
      <c r="H164" s="49"/>
      <c r="I164" s="50"/>
      <c r="J164" s="51"/>
      <c r="K164" s="50"/>
      <c r="L164" s="52"/>
      <c r="M164" s="43"/>
      <c r="N164" s="62"/>
      <c r="O164" s="56"/>
    </row>
    <row r="165" spans="2:15">
      <c r="B165" s="60" t="s">
        <v>54</v>
      </c>
      <c r="C165" s="260"/>
      <c r="D165" s="60"/>
      <c r="E165" s="61"/>
      <c r="F165" s="48"/>
      <c r="G165" s="49"/>
      <c r="H165" s="49"/>
      <c r="I165" s="50"/>
      <c r="J165" s="51"/>
      <c r="K165" s="50"/>
      <c r="L165" s="52"/>
      <c r="M165" s="43"/>
      <c r="N165" s="62"/>
      <c r="O165" s="56"/>
    </row>
    <row r="166" spans="2:15">
      <c r="B166" s="60" t="s">
        <v>54</v>
      </c>
      <c r="C166" s="260"/>
      <c r="D166" s="60"/>
      <c r="E166" s="61"/>
      <c r="F166" s="48"/>
      <c r="G166" s="49"/>
      <c r="H166" s="49"/>
      <c r="I166" s="50"/>
      <c r="J166" s="51"/>
      <c r="K166" s="50"/>
      <c r="L166" s="52"/>
      <c r="M166" s="43"/>
      <c r="N166" s="62"/>
      <c r="O166" s="56"/>
    </row>
    <row r="167" spans="2:15">
      <c r="B167" s="60" t="s">
        <v>54</v>
      </c>
      <c r="C167" s="260"/>
      <c r="D167" s="60"/>
      <c r="E167" s="61"/>
      <c r="F167" s="48"/>
      <c r="G167" s="49"/>
      <c r="H167" s="49"/>
      <c r="I167" s="50"/>
      <c r="J167" s="51"/>
      <c r="K167" s="50"/>
      <c r="L167" s="52"/>
      <c r="M167" s="43"/>
      <c r="N167" s="62"/>
      <c r="O167" s="54"/>
    </row>
    <row r="168" spans="2:15">
      <c r="B168" s="60" t="s">
        <v>54</v>
      </c>
      <c r="C168" s="260"/>
      <c r="D168" s="60"/>
      <c r="E168" s="61"/>
      <c r="F168" s="48"/>
      <c r="G168" s="49"/>
      <c r="H168" s="49"/>
      <c r="I168" s="50"/>
      <c r="J168" s="51"/>
      <c r="K168" s="50"/>
      <c r="L168" s="52"/>
      <c r="M168" s="43"/>
      <c r="N168" s="62"/>
      <c r="O168" s="54"/>
    </row>
    <row r="169" spans="2:15">
      <c r="B169" s="60" t="s">
        <v>54</v>
      </c>
      <c r="C169" s="260"/>
      <c r="D169" s="60"/>
      <c r="E169" s="61"/>
      <c r="F169" s="48"/>
      <c r="G169" s="49"/>
      <c r="H169" s="49"/>
      <c r="I169" s="50"/>
      <c r="J169" s="51"/>
      <c r="K169" s="50"/>
      <c r="L169" s="52"/>
      <c r="M169" s="43"/>
      <c r="N169" s="62"/>
      <c r="O169" s="54"/>
    </row>
    <row r="170" spans="2:15">
      <c r="B170" s="60" t="s">
        <v>54</v>
      </c>
      <c r="C170" s="260"/>
      <c r="D170" s="60"/>
      <c r="E170" s="61"/>
      <c r="F170" s="48"/>
      <c r="G170" s="49"/>
      <c r="H170" s="49"/>
      <c r="I170" s="50"/>
      <c r="J170" s="51"/>
      <c r="K170" s="50"/>
      <c r="L170" s="52"/>
      <c r="M170" s="43"/>
      <c r="N170" s="62"/>
      <c r="O170" s="54"/>
    </row>
    <row r="171" spans="2:15">
      <c r="B171" s="60" t="s">
        <v>54</v>
      </c>
      <c r="C171" s="260"/>
      <c r="D171" s="60"/>
      <c r="E171" s="61"/>
      <c r="F171" s="48"/>
      <c r="G171" s="49"/>
      <c r="H171" s="49"/>
      <c r="I171" s="50"/>
      <c r="J171" s="51"/>
      <c r="K171" s="50"/>
      <c r="L171" s="52"/>
      <c r="M171" s="43"/>
      <c r="N171" s="62"/>
      <c r="O171" s="54"/>
    </row>
    <row r="172" spans="2:15">
      <c r="B172" s="60" t="s">
        <v>54</v>
      </c>
      <c r="C172" s="260"/>
      <c r="D172" s="60"/>
      <c r="E172" s="61"/>
      <c r="F172" s="48"/>
      <c r="G172" s="49"/>
      <c r="H172" s="49"/>
      <c r="I172" s="50"/>
      <c r="J172" s="51"/>
      <c r="K172" s="50"/>
      <c r="L172" s="52"/>
      <c r="M172" s="43"/>
      <c r="N172" s="62"/>
      <c r="O172" s="54"/>
    </row>
    <row r="173" spans="2:15">
      <c r="B173" s="60" t="s">
        <v>54</v>
      </c>
      <c r="C173" s="260"/>
      <c r="D173" s="60"/>
      <c r="E173" s="61"/>
      <c r="F173" s="48"/>
      <c r="G173" s="49"/>
      <c r="H173" s="49"/>
      <c r="I173" s="50"/>
      <c r="J173" s="51"/>
      <c r="K173" s="50"/>
      <c r="L173" s="52"/>
      <c r="M173" s="43"/>
      <c r="N173" s="62"/>
      <c r="O173" s="54"/>
    </row>
    <row r="174" spans="2:15" ht="10.8" thickBot="1">
      <c r="B174" s="60" t="s">
        <v>54</v>
      </c>
      <c r="C174" s="260"/>
      <c r="D174" s="261"/>
      <c r="E174" s="63"/>
      <c r="F174" s="64"/>
      <c r="G174" s="65"/>
      <c r="H174" s="65"/>
      <c r="I174" s="66"/>
      <c r="J174" s="67"/>
      <c r="K174" s="66"/>
      <c r="L174" s="68"/>
      <c r="M174" s="262"/>
      <c r="N174" s="263"/>
      <c r="O174" s="69"/>
    </row>
  </sheetData>
  <customSheetViews>
    <customSheetView guid="{1500B3A3-7021-42C3-976A-662A7829E5F6}" scale="130" hiddenColumns="1" topLeftCell="G3">
      <selection activeCell="G19" sqref="G19"/>
      <pageMargins left="0.7" right="0.7" top="0.75" bottom="0.75" header="0.3" footer="0.3"/>
      <pageSetup orientation="portrait" r:id="rId1"/>
    </customSheetView>
    <customSheetView guid="{D3BDA7AB-9A7F-4FF6-A7EE-9F9657FE8F4F}" scale="87" hiddenColumns="1" topLeftCell="A7">
      <selection activeCell="F17" sqref="F17"/>
      <pageMargins left="0.7" right="0.7" top="0.75" bottom="0.75" header="0.3" footer="0.3"/>
      <pageSetup orientation="portrait" r:id="rId2"/>
    </customSheetView>
  </customSheetViews>
  <mergeCells count="10">
    <mergeCell ref="A1:O1"/>
    <mergeCell ref="D19:O21"/>
    <mergeCell ref="F3:J3"/>
    <mergeCell ref="F4:J4"/>
    <mergeCell ref="D17:E17"/>
    <mergeCell ref="F17:G17"/>
    <mergeCell ref="H17:I17"/>
    <mergeCell ref="J17:K17"/>
    <mergeCell ref="L17:M17"/>
    <mergeCell ref="N17:O17"/>
  </mergeCells>
  <conditionalFormatting sqref="B18">
    <cfRule type="cellIs" dxfId="10" priority="3" operator="equal">
      <formula>"The Dealer appears to be Non-Compliant"</formula>
    </cfRule>
    <cfRule type="cellIs" dxfId="9" priority="4" operator="equal">
      <formula>"Dealer appears to be Non-Compliant"</formula>
    </cfRule>
  </conditionalFormatting>
  <conditionalFormatting sqref="B29">
    <cfRule type="cellIs" dxfId="8" priority="1" operator="equal">
      <formula>"The Dealer appears to be Non-Compliant"</formula>
    </cfRule>
    <cfRule type="cellIs" dxfId="7" priority="2" operator="equal">
      <formula>"Dealer appears to be Non-Compliant"</formula>
    </cfRule>
  </conditionalFormatting>
  <conditionalFormatting sqref="B3:C4 B5:I11 B12:G14 I12:I14">
    <cfRule type="cellIs" dxfId="6" priority="8" operator="equal">
      <formula>"The Dealer appears to be Non-Compliant"</formula>
    </cfRule>
  </conditionalFormatting>
  <conditionalFormatting sqref="B3:C14 I3:I14 E5:G14">
    <cfRule type="cellIs" dxfId="5" priority="9" operator="equal">
      <formula>"Dealer appears to be Non-Compliant"</formula>
    </cfRule>
  </conditionalFormatting>
  <conditionalFormatting sqref="F3:F4">
    <cfRule type="cellIs" dxfId="4" priority="5" operator="equal">
      <formula>"The Dealer appears to be Non-Compliant"</formula>
    </cfRule>
    <cfRule type="cellIs" dxfId="3" priority="6" operator="equal">
      <formula>"Dealer appears to be Non-Compliant"</formula>
    </cfRule>
  </conditionalFormatting>
  <conditionalFormatting sqref="G13">
    <cfRule type="cellIs" dxfId="2" priority="7" operator="equal">
      <formula>"Dealer appears to be Non-Compliant"</formula>
    </cfRule>
  </conditionalFormatting>
  <dataValidations count="3">
    <dataValidation type="list" showInputMessage="1" showErrorMessage="1" sqref="B31:B131 B133:B2057" xr:uid="{00000000-0002-0000-0300-000000000000}">
      <formula1>$AH$1:$AH$13</formula1>
    </dataValidation>
    <dataValidation type="list" showInputMessage="1" showErrorMessage="1" sqref="C31:C131 C133:C3919" xr:uid="{00000000-0002-0000-0300-000001000000}">
      <formula1>$AH$14:$AH$21</formula1>
    </dataValidation>
    <dataValidation type="list" allowBlank="1" showInputMessage="1" showErrorMessage="1" sqref="I3:I10 I12:I14" xr:uid="{00000000-0002-0000-0300-000002000000}">
      <formula1>Currency</formula1>
    </dataValidation>
  </dataValidation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BD27E-E182-40D4-B791-53352AFDC3A2}">
  <dimension ref="A3:M9"/>
  <sheetViews>
    <sheetView workbookViewId="0">
      <selection activeCell="B10" sqref="B10"/>
    </sheetView>
  </sheetViews>
  <sheetFormatPr defaultRowHeight="14.4"/>
  <cols>
    <col min="1" max="1" width="13" customWidth="1"/>
  </cols>
  <sheetData>
    <row r="3" spans="1:13" ht="17.399999999999999">
      <c r="A3" s="266" t="s">
        <v>223</v>
      </c>
      <c r="B3" s="266"/>
      <c r="C3" s="266"/>
      <c r="D3" s="266"/>
      <c r="E3" s="266"/>
      <c r="F3" s="266"/>
      <c r="G3" s="266"/>
      <c r="H3" s="266"/>
      <c r="I3" s="266"/>
      <c r="J3" s="266"/>
      <c r="K3" s="266"/>
      <c r="L3" s="266"/>
      <c r="M3" s="266"/>
    </row>
    <row r="6" spans="1:13">
      <c r="A6" t="s">
        <v>226</v>
      </c>
      <c r="B6" t="s">
        <v>224</v>
      </c>
    </row>
    <row r="7" spans="1:13">
      <c r="A7">
        <v>1</v>
      </c>
    </row>
    <row r="8" spans="1:13">
      <c r="A8">
        <v>2</v>
      </c>
    </row>
    <row r="9" spans="1:13">
      <c r="A9">
        <v>3</v>
      </c>
    </row>
  </sheetData>
  <mergeCells count="1">
    <mergeCell ref="A3:M3"/>
  </mergeCells>
  <conditionalFormatting sqref="A3">
    <cfRule type="cellIs" dxfId="1" priority="1" operator="equal">
      <formula>"The Dealer appears to be Non-Compliant"</formula>
    </cfRule>
    <cfRule type="cellIs" dxfId="0" priority="2" operator="equal">
      <formula>"Dealer appears to be Non-Compliant"</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39522-046E-43A8-B88A-83917D9B86B4}">
  <dimension ref="A3:D8"/>
  <sheetViews>
    <sheetView workbookViewId="0">
      <selection activeCell="D19" sqref="D19"/>
    </sheetView>
  </sheetViews>
  <sheetFormatPr defaultRowHeight="14.4"/>
  <cols>
    <col min="1" max="1" width="17.33203125" bestFit="1" customWidth="1"/>
    <col min="2" max="2" width="12.33203125" bestFit="1" customWidth="1"/>
    <col min="3" max="3" width="38.33203125" bestFit="1" customWidth="1"/>
    <col min="4" max="4" width="36.33203125" bestFit="1" customWidth="1"/>
    <col min="5" max="5" width="4.6640625" bestFit="1" customWidth="1"/>
    <col min="6" max="6" width="37.6640625" bestFit="1" customWidth="1"/>
    <col min="7" max="7" width="12.5546875" bestFit="1" customWidth="1"/>
    <col min="8" max="8" width="15.44140625" bestFit="1" customWidth="1"/>
    <col min="9" max="9" width="4.6640625" bestFit="1" customWidth="1"/>
    <col min="10" max="10" width="44.88671875" bestFit="1" customWidth="1"/>
    <col min="11" max="11" width="42.88671875" bestFit="1" customWidth="1"/>
  </cols>
  <sheetData>
    <row r="3" spans="1:4">
      <c r="A3" t="s">
        <v>52</v>
      </c>
      <c r="B3" t="s">
        <v>12</v>
      </c>
      <c r="C3" t="s">
        <v>58</v>
      </c>
      <c r="D3" t="s">
        <v>57</v>
      </c>
    </row>
    <row r="4" spans="1:4">
      <c r="A4" t="s">
        <v>53</v>
      </c>
      <c r="B4" t="s">
        <v>55</v>
      </c>
      <c r="C4">
        <v>10</v>
      </c>
      <c r="D4">
        <v>20</v>
      </c>
    </row>
    <row r="5" spans="1:4">
      <c r="B5" t="s">
        <v>59</v>
      </c>
      <c r="C5">
        <v>30</v>
      </c>
      <c r="D5">
        <v>40</v>
      </c>
    </row>
    <row r="6" spans="1:4">
      <c r="B6" t="s">
        <v>60</v>
      </c>
    </row>
    <row r="7" spans="1:4">
      <c r="A7" t="s">
        <v>54</v>
      </c>
      <c r="B7" t="s">
        <v>55</v>
      </c>
      <c r="D7">
        <v>0</v>
      </c>
    </row>
    <row r="8" spans="1:4">
      <c r="A8" t="s">
        <v>56</v>
      </c>
      <c r="C8">
        <v>40</v>
      </c>
      <c r="D8">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9F95-06D0-4DD1-9BFB-0FFFAC613CBE}">
  <dimension ref="A3:F31"/>
  <sheetViews>
    <sheetView topLeftCell="A9" workbookViewId="0">
      <selection activeCell="D32" sqref="D32"/>
    </sheetView>
  </sheetViews>
  <sheetFormatPr defaultRowHeight="14.4"/>
  <cols>
    <col min="1" max="1" width="25.109375" bestFit="1" customWidth="1"/>
    <col min="2" max="2" width="11.109375" bestFit="1" customWidth="1"/>
    <col min="3" max="3" width="34" bestFit="1" customWidth="1"/>
    <col min="4" max="4" width="60.109375" bestFit="1" customWidth="1"/>
    <col min="5" max="5" width="54.88671875" bestFit="1" customWidth="1"/>
    <col min="6" max="6" width="52.44140625" bestFit="1" customWidth="1"/>
  </cols>
  <sheetData>
    <row r="3" spans="1:6">
      <c r="A3" t="s">
        <v>0</v>
      </c>
      <c r="B3" t="s">
        <v>61</v>
      </c>
      <c r="C3" t="s">
        <v>69</v>
      </c>
      <c r="D3" t="s">
        <v>68</v>
      </c>
      <c r="E3" t="s">
        <v>70</v>
      </c>
      <c r="F3" t="s">
        <v>71</v>
      </c>
    </row>
    <row r="4" spans="1:6">
      <c r="A4" t="s">
        <v>2</v>
      </c>
      <c r="B4" t="s">
        <v>11</v>
      </c>
      <c r="D4">
        <v>0</v>
      </c>
    </row>
    <row r="5" spans="1:6">
      <c r="B5" t="s">
        <v>8</v>
      </c>
      <c r="D5">
        <v>0</v>
      </c>
    </row>
    <row r="6" spans="1:6">
      <c r="A6" t="s">
        <v>72</v>
      </c>
      <c r="D6">
        <v>0</v>
      </c>
    </row>
    <row r="7" spans="1:6">
      <c r="A7" t="s">
        <v>5</v>
      </c>
      <c r="B7" t="s">
        <v>11</v>
      </c>
      <c r="D7">
        <v>0</v>
      </c>
    </row>
    <row r="8" spans="1:6">
      <c r="B8" t="s">
        <v>8</v>
      </c>
      <c r="D8">
        <v>0</v>
      </c>
    </row>
    <row r="9" spans="1:6">
      <c r="A9" t="s">
        <v>73</v>
      </c>
      <c r="D9">
        <v>0</v>
      </c>
    </row>
    <row r="10" spans="1:6">
      <c r="A10" t="s">
        <v>34</v>
      </c>
      <c r="B10" t="s">
        <v>11</v>
      </c>
      <c r="D10">
        <v>0</v>
      </c>
    </row>
    <row r="11" spans="1:6">
      <c r="B11" t="s">
        <v>8</v>
      </c>
      <c r="D11">
        <v>0</v>
      </c>
    </row>
    <row r="12" spans="1:6">
      <c r="A12" t="s">
        <v>74</v>
      </c>
      <c r="D12">
        <v>0</v>
      </c>
    </row>
    <row r="13" spans="1:6">
      <c r="A13" t="s">
        <v>1</v>
      </c>
      <c r="B13" t="s">
        <v>11</v>
      </c>
      <c r="D13">
        <v>0</v>
      </c>
    </row>
    <row r="14" spans="1:6">
      <c r="B14" t="s">
        <v>8</v>
      </c>
      <c r="D14">
        <v>0</v>
      </c>
    </row>
    <row r="15" spans="1:6">
      <c r="A15" t="s">
        <v>75</v>
      </c>
      <c r="D15">
        <v>0</v>
      </c>
    </row>
    <row r="16" spans="1:6">
      <c r="A16" t="s">
        <v>6</v>
      </c>
      <c r="B16" t="s">
        <v>11</v>
      </c>
      <c r="D16">
        <v>0</v>
      </c>
    </row>
    <row r="17" spans="1:4">
      <c r="B17" t="s">
        <v>8</v>
      </c>
      <c r="D17">
        <v>0</v>
      </c>
    </row>
    <row r="18" spans="1:4">
      <c r="A18" t="s">
        <v>76</v>
      </c>
      <c r="D18">
        <v>0</v>
      </c>
    </row>
    <row r="19" spans="1:4">
      <c r="A19" t="s">
        <v>4</v>
      </c>
      <c r="B19" t="s">
        <v>11</v>
      </c>
      <c r="D19">
        <v>0</v>
      </c>
    </row>
    <row r="20" spans="1:4">
      <c r="B20" t="s">
        <v>8</v>
      </c>
      <c r="D20">
        <v>0</v>
      </c>
    </row>
    <row r="21" spans="1:4">
      <c r="A21" t="s">
        <v>77</v>
      </c>
      <c r="D21">
        <v>0</v>
      </c>
    </row>
    <row r="22" spans="1:4">
      <c r="A22" t="s">
        <v>7</v>
      </c>
      <c r="B22" t="s">
        <v>11</v>
      </c>
      <c r="D22">
        <v>0</v>
      </c>
    </row>
    <row r="23" spans="1:4">
      <c r="B23" t="s">
        <v>8</v>
      </c>
      <c r="D23">
        <v>0</v>
      </c>
    </row>
    <row r="24" spans="1:4">
      <c r="A24" t="s">
        <v>78</v>
      </c>
      <c r="D24">
        <v>0</v>
      </c>
    </row>
    <row r="25" spans="1:4">
      <c r="A25" t="s">
        <v>3</v>
      </c>
      <c r="B25" t="s">
        <v>11</v>
      </c>
      <c r="D25">
        <v>0</v>
      </c>
    </row>
    <row r="26" spans="1:4">
      <c r="B26" t="s">
        <v>8</v>
      </c>
      <c r="D26">
        <v>0</v>
      </c>
    </row>
    <row r="27" spans="1:4">
      <c r="A27" t="s">
        <v>79</v>
      </c>
      <c r="D27">
        <v>0</v>
      </c>
    </row>
    <row r="28" spans="1:4">
      <c r="A28" t="s">
        <v>33</v>
      </c>
      <c r="B28" t="s">
        <v>11</v>
      </c>
      <c r="D28">
        <v>0</v>
      </c>
    </row>
    <row r="29" spans="1:4">
      <c r="B29" t="s">
        <v>8</v>
      </c>
      <c r="D29">
        <v>0</v>
      </c>
    </row>
    <row r="30" spans="1:4">
      <c r="A30" t="s">
        <v>80</v>
      </c>
      <c r="D30">
        <v>0</v>
      </c>
    </row>
    <row r="31" spans="1:4">
      <c r="A31" t="s">
        <v>56</v>
      </c>
      <c r="D3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2</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Key Notes for Each Template </vt:lpstr>
      <vt:lpstr>Classic Repo by Investor Type</vt:lpstr>
      <vt:lpstr>Assets and Repo Liabilities </vt:lpstr>
      <vt:lpstr>Unencumbered Assets </vt:lpstr>
      <vt:lpstr>Dealer's Notes  </vt:lpstr>
      <vt:lpstr>Unemcumbered Summary Page</vt:lpstr>
      <vt:lpstr>Classic Repo A &amp; L Summary</vt:lpstr>
      <vt:lpstr>'Assets and Repo Liabilities '!Print_Area</vt:lpstr>
      <vt:lpstr>'Assets and Repo Liabilities '!Print_Titles</vt:lpstr>
    </vt:vector>
  </TitlesOfParts>
  <Manager/>
  <Company>Financial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Wayne D. Campbell</dc:creator>
  <cp:keywords/>
  <dc:description/>
  <cp:lastModifiedBy>Wayne D. Campbell</cp:lastModifiedBy>
  <cp:lastPrinted>2022-06-17T22:36:11Z</cp:lastPrinted>
  <dcterms:created xsi:type="dcterms:W3CDTF">2022-06-17T22:36:10Z</dcterms:created>
  <dcterms:modified xsi:type="dcterms:W3CDTF">2025-03-20T14:05:37Z</dcterms:modified>
  <cp:category/>
</cp:coreProperties>
</file>